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 firstSheet="1" activeTab="2"/>
  </bookViews>
  <sheets>
    <sheet name="100building2" sheetId="1" r:id="rId1"/>
    <sheet name="100building2_magassag" sheetId="2" r:id="rId2"/>
    <sheet name="100building2_egyértékű" sheetId="5" r:id="rId3"/>
    <sheet name="100building2_use" sheetId="4" r:id="rId4"/>
    <sheet name="100building2_city_country" sheetId="3" r:id="rId5"/>
  </sheets>
  <calcPr calcId="145621"/>
</workbook>
</file>

<file path=xl/calcChain.xml><?xml version="1.0" encoding="utf-8"?>
<calcChain xmlns="http://schemas.openxmlformats.org/spreadsheetml/2006/main">
  <c r="K99" i="5" l="1" a="1"/>
  <c r="K99" i="5"/>
  <c r="K51" i="5" a="1"/>
  <c r="K51" i="5"/>
  <c r="J99" i="5" a="1"/>
  <c r="J99" i="5"/>
  <c r="J51" i="5" a="1"/>
  <c r="J51" i="5"/>
  <c r="J48" i="5" a="1"/>
  <c r="J48" i="5"/>
  <c r="J47" i="5" a="1"/>
  <c r="J47" i="5" s="1"/>
  <c r="J46" i="5" a="1"/>
  <c r="J46" i="5"/>
  <c r="J45" i="5" a="1"/>
  <c r="J45" i="5" s="1"/>
  <c r="J5" i="5" a="1"/>
  <c r="J5" i="5" s="1"/>
  <c r="L2" i="3" l="1" a="1"/>
  <c r="L3" i="3" s="1"/>
  <c r="L42" i="3"/>
  <c r="L46" i="3"/>
  <c r="L50" i="3"/>
  <c r="L54" i="3"/>
  <c r="L58" i="3"/>
  <c r="L62" i="3"/>
  <c r="L66" i="3"/>
  <c r="L70" i="3"/>
  <c r="L74" i="3"/>
  <c r="L78" i="3"/>
  <c r="L82" i="3"/>
  <c r="L86" i="3"/>
  <c r="L90" i="3"/>
  <c r="L94" i="3"/>
  <c r="L98" i="3"/>
  <c r="L38" i="3" l="1"/>
  <c r="L34" i="3"/>
  <c r="L30" i="3"/>
  <c r="L26" i="3"/>
  <c r="L22" i="3"/>
  <c r="L18" i="3"/>
  <c r="L14" i="3"/>
  <c r="L10" i="3"/>
  <c r="L6" i="3"/>
  <c r="L2" i="3"/>
  <c r="L101" i="3"/>
  <c r="L97" i="3"/>
  <c r="L93" i="3"/>
  <c r="L89" i="3"/>
  <c r="L85" i="3"/>
  <c r="L81" i="3"/>
  <c r="L77" i="3"/>
  <c r="L73" i="3"/>
  <c r="L69" i="3"/>
  <c r="L65" i="3"/>
  <c r="L61" i="3"/>
  <c r="L57" i="3"/>
  <c r="L53" i="3"/>
  <c r="L49" i="3"/>
  <c r="L45" i="3"/>
  <c r="L41" i="3"/>
  <c r="L37" i="3"/>
  <c r="L33" i="3"/>
  <c r="L29" i="3"/>
  <c r="L25" i="3"/>
  <c r="L21" i="3"/>
  <c r="L17" i="3"/>
  <c r="L13" i="3"/>
  <c r="L9" i="3"/>
  <c r="L5" i="3"/>
  <c r="L100" i="3"/>
  <c r="L96" i="3"/>
  <c r="L92" i="3"/>
  <c r="L88" i="3"/>
  <c r="L84" i="3"/>
  <c r="L80" i="3"/>
  <c r="L76" i="3"/>
  <c r="L72" i="3"/>
  <c r="L68" i="3"/>
  <c r="L64" i="3"/>
  <c r="L60" i="3"/>
  <c r="L56" i="3"/>
  <c r="L52" i="3"/>
  <c r="L48" i="3"/>
  <c r="L44" i="3"/>
  <c r="L40" i="3"/>
  <c r="L36" i="3"/>
  <c r="L32" i="3"/>
  <c r="L28" i="3"/>
  <c r="L24" i="3"/>
  <c r="L20" i="3"/>
  <c r="L16" i="3"/>
  <c r="L12" i="3"/>
  <c r="L8" i="3"/>
  <c r="L4" i="3"/>
  <c r="L99" i="3"/>
  <c r="L95" i="3"/>
  <c r="L91" i="3"/>
  <c r="L87" i="3"/>
  <c r="L83" i="3"/>
  <c r="L79" i="3"/>
  <c r="L75" i="3"/>
  <c r="L71" i="3"/>
  <c r="L67" i="3"/>
  <c r="L63" i="3"/>
  <c r="L59" i="3"/>
  <c r="L55" i="3"/>
  <c r="L51" i="3"/>
  <c r="L47" i="3"/>
  <c r="L43" i="3"/>
  <c r="L39" i="3"/>
  <c r="L35" i="3"/>
  <c r="L31" i="3"/>
  <c r="L27" i="3"/>
  <c r="L23" i="3"/>
  <c r="L19" i="3"/>
  <c r="L15" i="3"/>
  <c r="L11" i="3"/>
  <c r="L7" i="3"/>
  <c r="P99" i="5" a="1"/>
  <c r="P99" i="5" s="1"/>
  <c r="N2" i="5" a="1"/>
  <c r="N2" i="5" s="1"/>
  <c r="O2" i="5" s="1" a="1"/>
  <c r="M2" i="5" a="1"/>
  <c r="M5" i="5" s="1"/>
  <c r="L2" i="5" a="1"/>
  <c r="L2" i="5" s="1"/>
  <c r="L45" i="5"/>
  <c r="L49" i="5"/>
  <c r="L53" i="5"/>
  <c r="L57" i="5"/>
  <c r="L61" i="5"/>
  <c r="L65" i="5"/>
  <c r="L69" i="5"/>
  <c r="L73" i="5"/>
  <c r="L77" i="5"/>
  <c r="L81" i="5"/>
  <c r="L85" i="5"/>
  <c r="L89" i="5"/>
  <c r="L93" i="5"/>
  <c r="L97" i="5"/>
  <c r="L101" i="5"/>
  <c r="K4" i="5" a="1"/>
  <c r="K4" i="5" s="1"/>
  <c r="J4" i="5" a="1"/>
  <c r="J4" i="5" s="1"/>
  <c r="K3" i="5" a="1"/>
  <c r="K3" i="5" s="1"/>
  <c r="K2" i="5" a="1"/>
  <c r="K2" i="5" s="1"/>
  <c r="J2" i="5" a="1"/>
  <c r="J2" i="5" s="1"/>
  <c r="P101" i="5" l="1"/>
  <c r="P100" i="5"/>
  <c r="O2" i="5"/>
  <c r="O45" i="5"/>
  <c r="O61" i="5"/>
  <c r="O77" i="5"/>
  <c r="O93" i="5"/>
  <c r="O49" i="5"/>
  <c r="O65" i="5"/>
  <c r="O81" i="5"/>
  <c r="O97" i="5"/>
  <c r="O53" i="5"/>
  <c r="O69" i="5"/>
  <c r="O85" i="5"/>
  <c r="O101" i="5"/>
  <c r="O57" i="5"/>
  <c r="O73" i="5"/>
  <c r="O89" i="5"/>
  <c r="O41" i="5"/>
  <c r="O37" i="5"/>
  <c r="O33" i="5"/>
  <c r="O29" i="5"/>
  <c r="O25" i="5"/>
  <c r="O21" i="5"/>
  <c r="O17" i="5"/>
  <c r="O13" i="5"/>
  <c r="O9" i="5"/>
  <c r="O5" i="5"/>
  <c r="O100" i="5"/>
  <c r="O96" i="5"/>
  <c r="O92" i="5"/>
  <c r="O88" i="5"/>
  <c r="O84" i="5"/>
  <c r="O80" i="5"/>
  <c r="O76" i="5"/>
  <c r="O72" i="5"/>
  <c r="O68" i="5"/>
  <c r="O64" i="5"/>
  <c r="O60" i="5"/>
  <c r="O56" i="5"/>
  <c r="O52" i="5"/>
  <c r="O48" i="5"/>
  <c r="O44" i="5"/>
  <c r="O40" i="5"/>
  <c r="O36" i="5"/>
  <c r="O32" i="5"/>
  <c r="O28" i="5"/>
  <c r="O24" i="5"/>
  <c r="O20" i="5"/>
  <c r="O16" i="5"/>
  <c r="O12" i="5"/>
  <c r="O8" i="5"/>
  <c r="O4" i="5"/>
  <c r="O99" i="5"/>
  <c r="O95" i="5"/>
  <c r="O91" i="5"/>
  <c r="O87" i="5"/>
  <c r="O83" i="5"/>
  <c r="O79" i="5"/>
  <c r="O75" i="5"/>
  <c r="O71" i="5"/>
  <c r="O67" i="5"/>
  <c r="O63" i="5"/>
  <c r="O59" i="5"/>
  <c r="O55" i="5"/>
  <c r="O51" i="5"/>
  <c r="O47" i="5"/>
  <c r="O43" i="5"/>
  <c r="O39" i="5"/>
  <c r="O35" i="5"/>
  <c r="O31" i="5"/>
  <c r="O27" i="5"/>
  <c r="O23" i="5"/>
  <c r="O19" i="5"/>
  <c r="O15" i="5"/>
  <c r="O11" i="5"/>
  <c r="O7" i="5"/>
  <c r="O3" i="5"/>
  <c r="O98" i="5"/>
  <c r="O94" i="5"/>
  <c r="O90" i="5"/>
  <c r="O86" i="5"/>
  <c r="O82" i="5"/>
  <c r="O78" i="5"/>
  <c r="O74" i="5"/>
  <c r="O70" i="5"/>
  <c r="O66" i="5"/>
  <c r="O62" i="5"/>
  <c r="O58" i="5"/>
  <c r="O54" i="5"/>
  <c r="O50" i="5"/>
  <c r="O46" i="5"/>
  <c r="O42" i="5"/>
  <c r="O38" i="5"/>
  <c r="O34" i="5"/>
  <c r="O30" i="5"/>
  <c r="O26" i="5"/>
  <c r="O22" i="5"/>
  <c r="O18" i="5"/>
  <c r="O14" i="5"/>
  <c r="O10" i="5"/>
  <c r="O6" i="5"/>
  <c r="M100" i="5"/>
  <c r="M96" i="5"/>
  <c r="M92" i="5"/>
  <c r="M88" i="5"/>
  <c r="M84" i="5"/>
  <c r="M80" i="5"/>
  <c r="M76" i="5"/>
  <c r="M72" i="5"/>
  <c r="M68" i="5"/>
  <c r="M64" i="5"/>
  <c r="M60" i="5"/>
  <c r="M56" i="5"/>
  <c r="M52" i="5"/>
  <c r="M48" i="5"/>
  <c r="M44" i="5"/>
  <c r="M40" i="5"/>
  <c r="M36" i="5"/>
  <c r="M32" i="5"/>
  <c r="M28" i="5"/>
  <c r="M24" i="5"/>
  <c r="M20" i="5"/>
  <c r="M16" i="5"/>
  <c r="M12" i="5"/>
  <c r="M8" i="5"/>
  <c r="M4" i="5"/>
  <c r="M99" i="5"/>
  <c r="M95" i="5"/>
  <c r="M91" i="5"/>
  <c r="M87" i="5"/>
  <c r="M83" i="5"/>
  <c r="M79" i="5"/>
  <c r="M75" i="5"/>
  <c r="M71" i="5"/>
  <c r="M67" i="5"/>
  <c r="M63" i="5"/>
  <c r="M59" i="5"/>
  <c r="M55" i="5"/>
  <c r="M51" i="5"/>
  <c r="M47" i="5"/>
  <c r="M43" i="5"/>
  <c r="M39" i="5"/>
  <c r="M35" i="5"/>
  <c r="M31" i="5"/>
  <c r="M27" i="5"/>
  <c r="M23" i="5"/>
  <c r="M19" i="5"/>
  <c r="M15" i="5"/>
  <c r="M11" i="5"/>
  <c r="M7" i="5"/>
  <c r="M3" i="5"/>
  <c r="M98" i="5"/>
  <c r="M94" i="5"/>
  <c r="M90" i="5"/>
  <c r="M86" i="5"/>
  <c r="M82" i="5"/>
  <c r="M78" i="5"/>
  <c r="M74" i="5"/>
  <c r="M70" i="5"/>
  <c r="M66" i="5"/>
  <c r="M62" i="5"/>
  <c r="M58" i="5"/>
  <c r="M54" i="5"/>
  <c r="M50" i="5"/>
  <c r="M46" i="5"/>
  <c r="M42" i="5"/>
  <c r="M38" i="5"/>
  <c r="M34" i="5"/>
  <c r="M30" i="5"/>
  <c r="M26" i="5"/>
  <c r="M22" i="5"/>
  <c r="M18" i="5"/>
  <c r="M14" i="5"/>
  <c r="M10" i="5"/>
  <c r="M6" i="5"/>
  <c r="M2" i="5"/>
  <c r="M101" i="5"/>
  <c r="M97" i="5"/>
  <c r="M93" i="5"/>
  <c r="M89" i="5"/>
  <c r="M85" i="5"/>
  <c r="M81" i="5"/>
  <c r="M77" i="5"/>
  <c r="M73" i="5"/>
  <c r="M69" i="5"/>
  <c r="M65" i="5"/>
  <c r="M61" i="5"/>
  <c r="M57" i="5"/>
  <c r="M53" i="5"/>
  <c r="M49" i="5"/>
  <c r="M45" i="5"/>
  <c r="M41" i="5"/>
  <c r="M37" i="5"/>
  <c r="M33" i="5"/>
  <c r="M29" i="5"/>
  <c r="M25" i="5"/>
  <c r="M21" i="5"/>
  <c r="M17" i="5"/>
  <c r="M13" i="5"/>
  <c r="M9" i="5"/>
  <c r="L41" i="5"/>
  <c r="L37" i="5"/>
  <c r="L33" i="5"/>
  <c r="L29" i="5"/>
  <c r="L25" i="5"/>
  <c r="L21" i="5"/>
  <c r="L17" i="5"/>
  <c r="L13" i="5"/>
  <c r="L9" i="5"/>
  <c r="L5" i="5"/>
  <c r="L100" i="5"/>
  <c r="L96" i="5"/>
  <c r="L92" i="5"/>
  <c r="L88" i="5"/>
  <c r="L84" i="5"/>
  <c r="L80" i="5"/>
  <c r="L76" i="5"/>
  <c r="L72" i="5"/>
  <c r="L68" i="5"/>
  <c r="L64" i="5"/>
  <c r="L60" i="5"/>
  <c r="L56" i="5"/>
  <c r="L52" i="5"/>
  <c r="L48" i="5"/>
  <c r="L44" i="5"/>
  <c r="L40" i="5"/>
  <c r="L36" i="5"/>
  <c r="L32" i="5"/>
  <c r="L28" i="5"/>
  <c r="L24" i="5"/>
  <c r="L20" i="5"/>
  <c r="L16" i="5"/>
  <c r="L12" i="5"/>
  <c r="L8" i="5"/>
  <c r="L4" i="5"/>
  <c r="L99" i="5"/>
  <c r="L95" i="5"/>
  <c r="L91" i="5"/>
  <c r="L87" i="5"/>
  <c r="L83" i="5"/>
  <c r="L79" i="5"/>
  <c r="L75" i="5"/>
  <c r="L71" i="5"/>
  <c r="L67" i="5"/>
  <c r="L63" i="5"/>
  <c r="L59" i="5"/>
  <c r="L55" i="5"/>
  <c r="L51" i="5"/>
  <c r="L47" i="5"/>
  <c r="L43" i="5"/>
  <c r="L39" i="5"/>
  <c r="L35" i="5"/>
  <c r="L31" i="5"/>
  <c r="L27" i="5"/>
  <c r="L23" i="5"/>
  <c r="L19" i="5"/>
  <c r="L15" i="5"/>
  <c r="L11" i="5"/>
  <c r="L7" i="5"/>
  <c r="L3" i="5"/>
  <c r="L98" i="5"/>
  <c r="L94" i="5"/>
  <c r="L90" i="5"/>
  <c r="L86" i="5"/>
  <c r="L82" i="5"/>
  <c r="L78" i="5"/>
  <c r="L74" i="5"/>
  <c r="L70" i="5"/>
  <c r="L66" i="5"/>
  <c r="L62" i="5"/>
  <c r="L58" i="5"/>
  <c r="L54" i="5"/>
  <c r="L50" i="5"/>
  <c r="L46" i="5"/>
  <c r="L42" i="5"/>
  <c r="L38" i="5"/>
  <c r="L34" i="5"/>
  <c r="L30" i="5"/>
  <c r="L26" i="5"/>
  <c r="L22" i="5"/>
  <c r="L18" i="5"/>
  <c r="L14" i="5"/>
  <c r="L10" i="5"/>
  <c r="L6" i="5"/>
  <c r="L2" i="4" a="1"/>
  <c r="L2" i="4" s="1"/>
  <c r="K2" i="4" a="1"/>
  <c r="K2" i="4" s="1"/>
  <c r="O2" i="3" a="1"/>
  <c r="O2" i="3" s="1"/>
  <c r="I2" i="4" a="1"/>
  <c r="I2" i="4" s="1"/>
  <c r="A103" i="2" a="1"/>
  <c r="A103" i="2" s="1"/>
  <c r="L2" i="2" a="1"/>
  <c r="L4" i="2" s="1"/>
  <c r="L51" i="2"/>
  <c r="L55" i="2"/>
  <c r="L59" i="2"/>
  <c r="L71" i="2"/>
  <c r="L75" i="2"/>
  <c r="L83" i="2"/>
  <c r="L91" i="2"/>
  <c r="L99" i="2"/>
  <c r="S2" i="3" a="1"/>
  <c r="R78" i="3"/>
  <c r="R58" i="3"/>
  <c r="R42" i="3"/>
  <c r="R26" i="3"/>
  <c r="R10" i="3"/>
  <c r="R2" i="3" a="1"/>
  <c r="R101" i="3" s="1"/>
  <c r="P100" i="3"/>
  <c r="P95" i="3"/>
  <c r="P90" i="3"/>
  <c r="P84" i="3"/>
  <c r="P80" i="3"/>
  <c r="P74" i="3"/>
  <c r="P70" i="3"/>
  <c r="P68" i="3"/>
  <c r="P60" i="3"/>
  <c r="P59" i="3"/>
  <c r="P55" i="3"/>
  <c r="P51" i="3"/>
  <c r="P47" i="3"/>
  <c r="P44" i="3"/>
  <c r="P39" i="3"/>
  <c r="P36" i="3"/>
  <c r="P35" i="3"/>
  <c r="P28" i="3"/>
  <c r="P27" i="3"/>
  <c r="P23" i="3"/>
  <c r="P19" i="3"/>
  <c r="P15" i="3"/>
  <c r="P12" i="3"/>
  <c r="P7" i="3"/>
  <c r="P4" i="3"/>
  <c r="P3" i="3"/>
  <c r="P2" i="3" a="1"/>
  <c r="P99" i="3" s="1"/>
  <c r="N100" i="3"/>
  <c r="N84" i="3"/>
  <c r="N68" i="3"/>
  <c r="N36" i="3"/>
  <c r="N20" i="3"/>
  <c r="N4" i="3"/>
  <c r="N2" i="3" a="1"/>
  <c r="N52" i="3" s="1"/>
  <c r="M2" i="3" a="1"/>
  <c r="M53" i="3" s="1"/>
  <c r="K2" i="3" a="1"/>
  <c r="K96" i="3" s="1"/>
  <c r="J2" i="3" a="1"/>
  <c r="I70" i="3"/>
  <c r="I26" i="3"/>
  <c r="I2" i="3" a="1"/>
  <c r="I94" i="3" s="1"/>
  <c r="K2" i="2" a="1"/>
  <c r="K4" i="2" s="1"/>
  <c r="J2" i="2" a="1"/>
  <c r="J2" i="2" s="1"/>
  <c r="I2" i="2" a="1"/>
  <c r="I2" i="2" s="1"/>
  <c r="K14" i="3" l="1"/>
  <c r="K27" i="3"/>
  <c r="K42" i="3"/>
  <c r="K56" i="3"/>
  <c r="K70" i="3"/>
  <c r="K84" i="3"/>
  <c r="K99" i="3"/>
  <c r="I38" i="3"/>
  <c r="I79" i="3"/>
  <c r="K3" i="3"/>
  <c r="K16" i="3"/>
  <c r="K31" i="3"/>
  <c r="K46" i="3"/>
  <c r="K59" i="3"/>
  <c r="K74" i="3"/>
  <c r="K88" i="3"/>
  <c r="R14" i="3"/>
  <c r="R30" i="3"/>
  <c r="R46" i="3"/>
  <c r="R62" i="3"/>
  <c r="R86" i="3"/>
  <c r="I6" i="3"/>
  <c r="I47" i="3"/>
  <c r="I90" i="3"/>
  <c r="K6" i="3"/>
  <c r="K20" i="3"/>
  <c r="K35" i="3"/>
  <c r="K48" i="3"/>
  <c r="K63" i="3"/>
  <c r="K78" i="3"/>
  <c r="K91" i="3"/>
  <c r="P11" i="3"/>
  <c r="P20" i="3"/>
  <c r="P31" i="3"/>
  <c r="P43" i="3"/>
  <c r="P52" i="3"/>
  <c r="P63" i="3"/>
  <c r="P79" i="3"/>
  <c r="P91" i="3"/>
  <c r="R2" i="3"/>
  <c r="R18" i="3"/>
  <c r="R34" i="3"/>
  <c r="R50" i="3"/>
  <c r="R66" i="3"/>
  <c r="R94" i="3"/>
  <c r="L87" i="2"/>
  <c r="L67" i="2"/>
  <c r="L43" i="2"/>
  <c r="K59" i="2"/>
  <c r="I15" i="3"/>
  <c r="I58" i="3"/>
  <c r="K10" i="3"/>
  <c r="K24" i="3"/>
  <c r="K38" i="3"/>
  <c r="K52" i="3"/>
  <c r="K67" i="3"/>
  <c r="K80" i="3"/>
  <c r="K95" i="3"/>
  <c r="R6" i="3"/>
  <c r="R22" i="3"/>
  <c r="R38" i="3"/>
  <c r="R54" i="3"/>
  <c r="R70" i="3"/>
  <c r="L100" i="4"/>
  <c r="L96" i="4"/>
  <c r="L92" i="4"/>
  <c r="L88" i="4"/>
  <c r="L84" i="4"/>
  <c r="L80" i="4"/>
  <c r="L76" i="4"/>
  <c r="L72" i="4"/>
  <c r="L68" i="4"/>
  <c r="L64" i="4"/>
  <c r="L60" i="4"/>
  <c r="L56" i="4"/>
  <c r="L52" i="4"/>
  <c r="L48" i="4"/>
  <c r="L44" i="4"/>
  <c r="L40" i="4"/>
  <c r="L36" i="4"/>
  <c r="L32" i="4"/>
  <c r="L28" i="4"/>
  <c r="L24" i="4"/>
  <c r="L20" i="4"/>
  <c r="L16" i="4"/>
  <c r="L12" i="4"/>
  <c r="L8" i="4"/>
  <c r="L4" i="4"/>
  <c r="L101" i="4"/>
  <c r="L97" i="4"/>
  <c r="L93" i="4"/>
  <c r="L89" i="4"/>
  <c r="L85" i="4"/>
  <c r="L81" i="4"/>
  <c r="L77" i="4"/>
  <c r="L73" i="4"/>
  <c r="L69" i="4"/>
  <c r="L65" i="4"/>
  <c r="L61" i="4"/>
  <c r="L57" i="4"/>
  <c r="L53" i="4"/>
  <c r="L49" i="4"/>
  <c r="L45" i="4"/>
  <c r="L41" i="4"/>
  <c r="L37" i="4"/>
  <c r="L33" i="4"/>
  <c r="L29" i="4"/>
  <c r="L25" i="4"/>
  <c r="L21" i="4"/>
  <c r="L17" i="4"/>
  <c r="L13" i="4"/>
  <c r="L9" i="4"/>
  <c r="L5" i="4"/>
  <c r="L99" i="4"/>
  <c r="L95" i="4"/>
  <c r="L91" i="4"/>
  <c r="L87" i="4"/>
  <c r="L83" i="4"/>
  <c r="L79" i="4"/>
  <c r="L75" i="4"/>
  <c r="L71" i="4"/>
  <c r="L67" i="4"/>
  <c r="L63" i="4"/>
  <c r="L59" i="4"/>
  <c r="L55" i="4"/>
  <c r="L51" i="4"/>
  <c r="L47" i="4"/>
  <c r="L43" i="4"/>
  <c r="L39" i="4"/>
  <c r="L35" i="4"/>
  <c r="L31" i="4"/>
  <c r="L27" i="4"/>
  <c r="L23" i="4"/>
  <c r="L19" i="4"/>
  <c r="L15" i="4"/>
  <c r="L11" i="4"/>
  <c r="L7" i="4"/>
  <c r="L3" i="4"/>
  <c r="L98" i="4"/>
  <c r="L94" i="4"/>
  <c r="L90" i="4"/>
  <c r="L86" i="4"/>
  <c r="L82" i="4"/>
  <c r="L78" i="4"/>
  <c r="L74" i="4"/>
  <c r="L70" i="4"/>
  <c r="L66" i="4"/>
  <c r="L62" i="4"/>
  <c r="L58" i="4"/>
  <c r="L54" i="4"/>
  <c r="L50" i="4"/>
  <c r="L46" i="4"/>
  <c r="L42" i="4"/>
  <c r="L38" i="4"/>
  <c r="L34" i="4"/>
  <c r="L30" i="4"/>
  <c r="L26" i="4"/>
  <c r="L22" i="4"/>
  <c r="L18" i="4"/>
  <c r="L14" i="4"/>
  <c r="L10" i="4"/>
  <c r="L6" i="4"/>
  <c r="K100" i="4"/>
  <c r="K96" i="4"/>
  <c r="K92" i="4"/>
  <c r="K88" i="4"/>
  <c r="K84" i="4"/>
  <c r="K80" i="4"/>
  <c r="K76" i="4"/>
  <c r="K72" i="4"/>
  <c r="K68" i="4"/>
  <c r="K64" i="4"/>
  <c r="K60" i="4"/>
  <c r="K56" i="4"/>
  <c r="K52" i="4"/>
  <c r="K48" i="4"/>
  <c r="K44" i="4"/>
  <c r="K40" i="4"/>
  <c r="K36" i="4"/>
  <c r="K32" i="4"/>
  <c r="K28" i="4"/>
  <c r="K24" i="4"/>
  <c r="K20" i="4"/>
  <c r="K16" i="4"/>
  <c r="K12" i="4"/>
  <c r="K8" i="4"/>
  <c r="K4" i="4"/>
  <c r="K101" i="4"/>
  <c r="K97" i="4"/>
  <c r="K93" i="4"/>
  <c r="K89" i="4"/>
  <c r="K85" i="4"/>
  <c r="K81" i="4"/>
  <c r="K77" i="4"/>
  <c r="K73" i="4"/>
  <c r="K69" i="4"/>
  <c r="K65" i="4"/>
  <c r="K61" i="4"/>
  <c r="K57" i="4"/>
  <c r="K53" i="4"/>
  <c r="K49" i="4"/>
  <c r="K45" i="4"/>
  <c r="K41" i="4"/>
  <c r="K37" i="4"/>
  <c r="K33" i="4"/>
  <c r="K29" i="4"/>
  <c r="K25" i="4"/>
  <c r="K21" i="4"/>
  <c r="K17" i="4"/>
  <c r="K13" i="4"/>
  <c r="K9" i="4"/>
  <c r="K5" i="4"/>
  <c r="K99" i="4"/>
  <c r="K95" i="4"/>
  <c r="K91" i="4"/>
  <c r="K87" i="4"/>
  <c r="K83" i="4"/>
  <c r="K79" i="4"/>
  <c r="K75" i="4"/>
  <c r="K71" i="4"/>
  <c r="K67" i="4"/>
  <c r="K63" i="4"/>
  <c r="K59" i="4"/>
  <c r="K55" i="4"/>
  <c r="K51" i="4"/>
  <c r="K47" i="4"/>
  <c r="K43" i="4"/>
  <c r="K39" i="4"/>
  <c r="K35" i="4"/>
  <c r="K31" i="4"/>
  <c r="K27" i="4"/>
  <c r="K23" i="4"/>
  <c r="K19" i="4"/>
  <c r="K15" i="4"/>
  <c r="K11" i="4"/>
  <c r="K7" i="4"/>
  <c r="K3" i="4"/>
  <c r="K98" i="4"/>
  <c r="K94" i="4"/>
  <c r="K90" i="4"/>
  <c r="K86" i="4"/>
  <c r="K82" i="4"/>
  <c r="K78" i="4"/>
  <c r="K74" i="4"/>
  <c r="K70" i="4"/>
  <c r="K66" i="4"/>
  <c r="K62" i="4"/>
  <c r="K58" i="4"/>
  <c r="K54" i="4"/>
  <c r="K50" i="4"/>
  <c r="K46" i="4"/>
  <c r="K42" i="4"/>
  <c r="K38" i="4"/>
  <c r="K34" i="4"/>
  <c r="K30" i="4"/>
  <c r="K26" i="4"/>
  <c r="K22" i="4"/>
  <c r="K18" i="4"/>
  <c r="K14" i="4"/>
  <c r="K10" i="4"/>
  <c r="K6" i="4"/>
  <c r="O100" i="3"/>
  <c r="O96" i="3"/>
  <c r="O92" i="3"/>
  <c r="O88" i="3"/>
  <c r="O84" i="3"/>
  <c r="O80" i="3"/>
  <c r="O76" i="3"/>
  <c r="O72" i="3"/>
  <c r="O68" i="3"/>
  <c r="O64" i="3"/>
  <c r="O60" i="3"/>
  <c r="O56" i="3"/>
  <c r="O52" i="3"/>
  <c r="O48" i="3"/>
  <c r="O44" i="3"/>
  <c r="O40" i="3"/>
  <c r="O36" i="3"/>
  <c r="O32" i="3"/>
  <c r="O28" i="3"/>
  <c r="O24" i="3"/>
  <c r="O20" i="3"/>
  <c r="O16" i="3"/>
  <c r="O12" i="3"/>
  <c r="O8" i="3"/>
  <c r="O4" i="3"/>
  <c r="O101" i="3"/>
  <c r="O97" i="3"/>
  <c r="O93" i="3"/>
  <c r="O89" i="3"/>
  <c r="O85" i="3"/>
  <c r="O81" i="3"/>
  <c r="O77" i="3"/>
  <c r="O73" i="3"/>
  <c r="O69" i="3"/>
  <c r="O65" i="3"/>
  <c r="O61" i="3"/>
  <c r="O57" i="3"/>
  <c r="O53" i="3"/>
  <c r="O49" i="3"/>
  <c r="O45" i="3"/>
  <c r="O41" i="3"/>
  <c r="O37" i="3"/>
  <c r="O33" i="3"/>
  <c r="O29" i="3"/>
  <c r="O25" i="3"/>
  <c r="O21" i="3"/>
  <c r="O17" i="3"/>
  <c r="O13" i="3"/>
  <c r="O9" i="3"/>
  <c r="O5" i="3"/>
  <c r="O99" i="3"/>
  <c r="O95" i="3"/>
  <c r="O91" i="3"/>
  <c r="O87" i="3"/>
  <c r="O83" i="3"/>
  <c r="O79" i="3"/>
  <c r="O75" i="3"/>
  <c r="O71" i="3"/>
  <c r="O67" i="3"/>
  <c r="O63" i="3"/>
  <c r="O59" i="3"/>
  <c r="O55" i="3"/>
  <c r="O51" i="3"/>
  <c r="O47" i="3"/>
  <c r="O43" i="3"/>
  <c r="O39" i="3"/>
  <c r="O35" i="3"/>
  <c r="O31" i="3"/>
  <c r="O27" i="3"/>
  <c r="O23" i="3"/>
  <c r="O19" i="3"/>
  <c r="O15" i="3"/>
  <c r="O11" i="3"/>
  <c r="O7" i="3"/>
  <c r="O3" i="3"/>
  <c r="O98" i="3"/>
  <c r="O94" i="3"/>
  <c r="O90" i="3"/>
  <c r="O86" i="3"/>
  <c r="O82" i="3"/>
  <c r="O78" i="3"/>
  <c r="O74" i="3"/>
  <c r="O70" i="3"/>
  <c r="O66" i="3"/>
  <c r="O62" i="3"/>
  <c r="O58" i="3"/>
  <c r="O54" i="3"/>
  <c r="O50" i="3"/>
  <c r="O46" i="3"/>
  <c r="O42" i="3"/>
  <c r="O38" i="3"/>
  <c r="O34" i="3"/>
  <c r="O30" i="3"/>
  <c r="O26" i="3"/>
  <c r="O22" i="3"/>
  <c r="O18" i="3"/>
  <c r="O14" i="3"/>
  <c r="O10" i="3"/>
  <c r="O6" i="3"/>
  <c r="I100" i="4"/>
  <c r="I96" i="4"/>
  <c r="I92" i="4"/>
  <c r="I88" i="4"/>
  <c r="I84" i="4"/>
  <c r="I80" i="4"/>
  <c r="I76" i="4"/>
  <c r="I72" i="4"/>
  <c r="I68" i="4"/>
  <c r="I64" i="4"/>
  <c r="I60" i="4"/>
  <c r="I56" i="4"/>
  <c r="I52" i="4"/>
  <c r="I48" i="4"/>
  <c r="I44" i="4"/>
  <c r="I40" i="4"/>
  <c r="I36" i="4"/>
  <c r="I32" i="4"/>
  <c r="I28" i="4"/>
  <c r="I24" i="4"/>
  <c r="I20" i="4"/>
  <c r="I16" i="4"/>
  <c r="I12" i="4"/>
  <c r="I8" i="4"/>
  <c r="I4" i="4"/>
  <c r="I101" i="4"/>
  <c r="I97" i="4"/>
  <c r="I93" i="4"/>
  <c r="I89" i="4"/>
  <c r="I85" i="4"/>
  <c r="I81" i="4"/>
  <c r="I77" i="4"/>
  <c r="I73" i="4"/>
  <c r="I69" i="4"/>
  <c r="I65" i="4"/>
  <c r="I61" i="4"/>
  <c r="I57" i="4"/>
  <c r="I53" i="4"/>
  <c r="I49" i="4"/>
  <c r="I45" i="4"/>
  <c r="I41" i="4"/>
  <c r="I37" i="4"/>
  <c r="I33" i="4"/>
  <c r="I29" i="4"/>
  <c r="I25" i="4"/>
  <c r="I21" i="4"/>
  <c r="I17" i="4"/>
  <c r="I13" i="4"/>
  <c r="I9" i="4"/>
  <c r="I5" i="4"/>
  <c r="I99" i="4"/>
  <c r="I95" i="4"/>
  <c r="I91" i="4"/>
  <c r="I87" i="4"/>
  <c r="I83" i="4"/>
  <c r="I79" i="4"/>
  <c r="I75" i="4"/>
  <c r="I71" i="4"/>
  <c r="I67" i="4"/>
  <c r="I63" i="4"/>
  <c r="I59" i="4"/>
  <c r="I55" i="4"/>
  <c r="I51" i="4"/>
  <c r="I47" i="4"/>
  <c r="I43" i="4"/>
  <c r="I39" i="4"/>
  <c r="I35" i="4"/>
  <c r="I31" i="4"/>
  <c r="I27" i="4"/>
  <c r="I23" i="4"/>
  <c r="I19" i="4"/>
  <c r="I15" i="4"/>
  <c r="I11" i="4"/>
  <c r="I7" i="4"/>
  <c r="I3" i="4"/>
  <c r="I98" i="4"/>
  <c r="I94" i="4"/>
  <c r="I90" i="4"/>
  <c r="I86" i="4"/>
  <c r="I82" i="4"/>
  <c r="I78" i="4"/>
  <c r="I74" i="4"/>
  <c r="I70" i="4"/>
  <c r="I66" i="4"/>
  <c r="I62" i="4"/>
  <c r="I58" i="4"/>
  <c r="I54" i="4"/>
  <c r="I50" i="4"/>
  <c r="I46" i="4"/>
  <c r="I42" i="4"/>
  <c r="I38" i="4"/>
  <c r="I34" i="4"/>
  <c r="I30" i="4"/>
  <c r="I26" i="4"/>
  <c r="I22" i="4"/>
  <c r="I18" i="4"/>
  <c r="I14" i="4"/>
  <c r="I10" i="4"/>
  <c r="I6" i="4"/>
  <c r="G106" i="2"/>
  <c r="C106" i="2"/>
  <c r="G105" i="2"/>
  <c r="C105" i="2"/>
  <c r="G104" i="2"/>
  <c r="C104" i="2"/>
  <c r="G103" i="2"/>
  <c r="C103" i="2"/>
  <c r="H106" i="2"/>
  <c r="D106" i="2"/>
  <c r="H105" i="2"/>
  <c r="D105" i="2"/>
  <c r="H104" i="2"/>
  <c r="D104" i="2"/>
  <c r="H103" i="2"/>
  <c r="D103" i="2"/>
  <c r="F106" i="2"/>
  <c r="B106" i="2"/>
  <c r="F105" i="2"/>
  <c r="B105" i="2"/>
  <c r="F104" i="2"/>
  <c r="B104" i="2"/>
  <c r="F103" i="2"/>
  <c r="B103" i="2"/>
  <c r="E106" i="2"/>
  <c r="A106" i="2"/>
  <c r="E105" i="2"/>
  <c r="A105" i="2"/>
  <c r="E104" i="2"/>
  <c r="A104" i="2"/>
  <c r="E103" i="2"/>
  <c r="L95" i="2"/>
  <c r="L79" i="2"/>
  <c r="L63" i="2"/>
  <c r="L47" i="2"/>
  <c r="L39" i="2"/>
  <c r="L35" i="2"/>
  <c r="L31" i="2"/>
  <c r="L27" i="2"/>
  <c r="L23" i="2"/>
  <c r="L19" i="2"/>
  <c r="L15" i="2"/>
  <c r="L11" i="2"/>
  <c r="L7" i="2"/>
  <c r="L3" i="2"/>
  <c r="L98" i="2"/>
  <c r="L94" i="2"/>
  <c r="L90" i="2"/>
  <c r="L86" i="2"/>
  <c r="L82" i="2"/>
  <c r="L78" i="2"/>
  <c r="L74" i="2"/>
  <c r="L70" i="2"/>
  <c r="L66" i="2"/>
  <c r="L62" i="2"/>
  <c r="L58" i="2"/>
  <c r="L54" i="2"/>
  <c r="L50" i="2"/>
  <c r="L46" i="2"/>
  <c r="L42" i="2"/>
  <c r="L38" i="2"/>
  <c r="L34" i="2"/>
  <c r="L30" i="2"/>
  <c r="L26" i="2"/>
  <c r="L22" i="2"/>
  <c r="L18" i="2"/>
  <c r="L14" i="2"/>
  <c r="L10" i="2"/>
  <c r="L6" i="2"/>
  <c r="L2" i="2"/>
  <c r="L101" i="2"/>
  <c r="L97" i="2"/>
  <c r="L93" i="2"/>
  <c r="L89" i="2"/>
  <c r="L85" i="2"/>
  <c r="L81" i="2"/>
  <c r="L77" i="2"/>
  <c r="L73" i="2"/>
  <c r="L69" i="2"/>
  <c r="L65" i="2"/>
  <c r="L61" i="2"/>
  <c r="L57" i="2"/>
  <c r="L53" i="2"/>
  <c r="L49" i="2"/>
  <c r="L45" i="2"/>
  <c r="L41" i="2"/>
  <c r="L37" i="2"/>
  <c r="L33" i="2"/>
  <c r="L29" i="2"/>
  <c r="L25" i="2"/>
  <c r="L21" i="2"/>
  <c r="L17" i="2"/>
  <c r="L13" i="2"/>
  <c r="L9" i="2"/>
  <c r="L5" i="2"/>
  <c r="L100" i="2"/>
  <c r="L96" i="2"/>
  <c r="L92" i="2"/>
  <c r="L88" i="2"/>
  <c r="L84" i="2"/>
  <c r="L80" i="2"/>
  <c r="L76" i="2"/>
  <c r="L72" i="2"/>
  <c r="L68" i="2"/>
  <c r="L64" i="2"/>
  <c r="L60" i="2"/>
  <c r="L56" i="2"/>
  <c r="L52" i="2"/>
  <c r="L48" i="2"/>
  <c r="L44" i="2"/>
  <c r="L40" i="2"/>
  <c r="L36" i="2"/>
  <c r="L32" i="2"/>
  <c r="L28" i="2"/>
  <c r="L24" i="2"/>
  <c r="L20" i="2"/>
  <c r="L16" i="2"/>
  <c r="L12" i="2"/>
  <c r="L8" i="2"/>
  <c r="J94" i="3"/>
  <c r="J85" i="3"/>
  <c r="J53" i="3"/>
  <c r="J21" i="3"/>
  <c r="J37" i="3"/>
  <c r="J77" i="3"/>
  <c r="I7" i="3"/>
  <c r="I18" i="3"/>
  <c r="I30" i="3"/>
  <c r="I39" i="3"/>
  <c r="I50" i="3"/>
  <c r="I62" i="3"/>
  <c r="I71" i="3"/>
  <c r="I82" i="3"/>
  <c r="J5" i="3"/>
  <c r="J45" i="3"/>
  <c r="J93" i="3"/>
  <c r="K4" i="3"/>
  <c r="K11" i="3"/>
  <c r="K19" i="3"/>
  <c r="K26" i="3"/>
  <c r="K32" i="3"/>
  <c r="K40" i="3"/>
  <c r="K47" i="3"/>
  <c r="K54" i="3"/>
  <c r="K62" i="3"/>
  <c r="K68" i="3"/>
  <c r="K75" i="3"/>
  <c r="K83" i="3"/>
  <c r="K90" i="3"/>
  <c r="M10" i="3"/>
  <c r="N92" i="3"/>
  <c r="N76" i="3"/>
  <c r="N60" i="3"/>
  <c r="N44" i="3"/>
  <c r="N28" i="3"/>
  <c r="N12" i="3"/>
  <c r="N101" i="3"/>
  <c r="N85" i="3"/>
  <c r="N69" i="3"/>
  <c r="N53" i="3"/>
  <c r="N37" i="3"/>
  <c r="N21" i="3"/>
  <c r="N5" i="3"/>
  <c r="N29" i="3"/>
  <c r="N61" i="3"/>
  <c r="N93" i="3"/>
  <c r="M97" i="3"/>
  <c r="M69" i="3"/>
  <c r="M47" i="3"/>
  <c r="M26" i="3"/>
  <c r="M5" i="3"/>
  <c r="M89" i="3"/>
  <c r="M63" i="3"/>
  <c r="M42" i="3"/>
  <c r="M21" i="3"/>
  <c r="M37" i="3"/>
  <c r="M81" i="3"/>
  <c r="I100" i="3"/>
  <c r="I99" i="3"/>
  <c r="I91" i="3"/>
  <c r="I83" i="3"/>
  <c r="I75" i="3"/>
  <c r="I67" i="3"/>
  <c r="I59" i="3"/>
  <c r="I51" i="3"/>
  <c r="I43" i="3"/>
  <c r="I35" i="3"/>
  <c r="I27" i="3"/>
  <c r="I19" i="3"/>
  <c r="I11" i="3"/>
  <c r="I3" i="3"/>
  <c r="I10" i="3"/>
  <c r="I22" i="3"/>
  <c r="I31" i="3"/>
  <c r="I42" i="3"/>
  <c r="I54" i="3"/>
  <c r="I63" i="3"/>
  <c r="I74" i="3"/>
  <c r="I86" i="3"/>
  <c r="I95" i="3"/>
  <c r="J13" i="3"/>
  <c r="J61" i="3"/>
  <c r="J101" i="3"/>
  <c r="M15" i="3"/>
  <c r="M58" i="3"/>
  <c r="I2" i="3"/>
  <c r="I14" i="3"/>
  <c r="I23" i="3"/>
  <c r="I34" i="3"/>
  <c r="I46" i="3"/>
  <c r="I55" i="3"/>
  <c r="I66" i="3"/>
  <c r="I78" i="3"/>
  <c r="I87" i="3"/>
  <c r="I98" i="3"/>
  <c r="J29" i="3"/>
  <c r="J69" i="3"/>
  <c r="K101" i="3"/>
  <c r="K98" i="3"/>
  <c r="K92" i="3"/>
  <c r="K87" i="3"/>
  <c r="K82" i="3"/>
  <c r="K76" i="3"/>
  <c r="K71" i="3"/>
  <c r="K66" i="3"/>
  <c r="K60" i="3"/>
  <c r="K55" i="3"/>
  <c r="K50" i="3"/>
  <c r="K44" i="3"/>
  <c r="K39" i="3"/>
  <c r="K34" i="3"/>
  <c r="K28" i="3"/>
  <c r="K23" i="3"/>
  <c r="K18" i="3"/>
  <c r="K12" i="3"/>
  <c r="K7" i="3"/>
  <c r="K2" i="3"/>
  <c r="K8" i="3"/>
  <c r="K15" i="3"/>
  <c r="K22" i="3"/>
  <c r="K30" i="3"/>
  <c r="K36" i="3"/>
  <c r="K43" i="3"/>
  <c r="K51" i="3"/>
  <c r="K58" i="3"/>
  <c r="K64" i="3"/>
  <c r="K72" i="3"/>
  <c r="K79" i="3"/>
  <c r="K86" i="3"/>
  <c r="K94" i="3"/>
  <c r="K100" i="3"/>
  <c r="M31" i="3"/>
  <c r="M74" i="3"/>
  <c r="N13" i="3"/>
  <c r="N45" i="3"/>
  <c r="N77" i="3"/>
  <c r="R8" i="3"/>
  <c r="R16" i="3"/>
  <c r="R24" i="3"/>
  <c r="R32" i="3"/>
  <c r="R40" i="3"/>
  <c r="R48" i="3"/>
  <c r="R56" i="3"/>
  <c r="R64" i="3"/>
  <c r="R72" i="3"/>
  <c r="R80" i="3"/>
  <c r="R88" i="3"/>
  <c r="R96" i="3"/>
  <c r="R74" i="3"/>
  <c r="R82" i="3"/>
  <c r="R90" i="3"/>
  <c r="R98" i="3"/>
  <c r="P8" i="3"/>
  <c r="P16" i="3"/>
  <c r="P24" i="3"/>
  <c r="P32" i="3"/>
  <c r="P40" i="3"/>
  <c r="P48" i="3"/>
  <c r="P56" i="3"/>
  <c r="P64" i="3"/>
  <c r="P75" i="3"/>
  <c r="P86" i="3"/>
  <c r="P96" i="3"/>
  <c r="R4" i="3"/>
  <c r="R12" i="3"/>
  <c r="R20" i="3"/>
  <c r="R28" i="3"/>
  <c r="R36" i="3"/>
  <c r="R44" i="3"/>
  <c r="R52" i="3"/>
  <c r="R60" i="3"/>
  <c r="R68" i="3"/>
  <c r="R76" i="3"/>
  <c r="R84" i="3"/>
  <c r="R92" i="3"/>
  <c r="R100" i="3"/>
  <c r="K55" i="2"/>
  <c r="K91" i="2"/>
  <c r="K51" i="2"/>
  <c r="K75" i="2"/>
  <c r="K43" i="2"/>
  <c r="S100" i="3"/>
  <c r="S96" i="3"/>
  <c r="S92" i="3"/>
  <c r="S88" i="3"/>
  <c r="S84" i="3"/>
  <c r="S80" i="3"/>
  <c r="S76" i="3"/>
  <c r="S72" i="3"/>
  <c r="S68" i="3"/>
  <c r="S64" i="3"/>
  <c r="S60" i="3"/>
  <c r="S56" i="3"/>
  <c r="S52" i="3"/>
  <c r="S48" i="3"/>
  <c r="S44" i="3"/>
  <c r="S40" i="3"/>
  <c r="S36" i="3"/>
  <c r="S32" i="3"/>
  <c r="S28" i="3"/>
  <c r="S24" i="3"/>
  <c r="S20" i="3"/>
  <c r="S16" i="3"/>
  <c r="S12" i="3"/>
  <c r="S8" i="3"/>
  <c r="S4" i="3"/>
  <c r="S98" i="3"/>
  <c r="S94" i="3"/>
  <c r="S90" i="3"/>
  <c r="S86" i="3"/>
  <c r="S82" i="3"/>
  <c r="S78" i="3"/>
  <c r="S74" i="3"/>
  <c r="S70" i="3"/>
  <c r="S66" i="3"/>
  <c r="S62" i="3"/>
  <c r="S58" i="3"/>
  <c r="S54" i="3"/>
  <c r="S50" i="3"/>
  <c r="S46" i="3"/>
  <c r="S42" i="3"/>
  <c r="S38" i="3"/>
  <c r="S34" i="3"/>
  <c r="S30" i="3"/>
  <c r="S26" i="3"/>
  <c r="S22" i="3"/>
  <c r="S18" i="3"/>
  <c r="S14" i="3"/>
  <c r="S10" i="3"/>
  <c r="S6" i="3"/>
  <c r="S2" i="3"/>
  <c r="S101" i="3"/>
  <c r="S93" i="3"/>
  <c r="S85" i="3"/>
  <c r="S77" i="3"/>
  <c r="S69" i="3"/>
  <c r="S61" i="3"/>
  <c r="S53" i="3"/>
  <c r="S45" i="3"/>
  <c r="S37" i="3"/>
  <c r="S29" i="3"/>
  <c r="S21" i="3"/>
  <c r="S13" i="3"/>
  <c r="S5" i="3"/>
  <c r="S95" i="3"/>
  <c r="S87" i="3"/>
  <c r="S79" i="3"/>
  <c r="S71" i="3"/>
  <c r="S63" i="3"/>
  <c r="S55" i="3"/>
  <c r="S47" i="3"/>
  <c r="S39" i="3"/>
  <c r="S31" i="3"/>
  <c r="S23" i="3"/>
  <c r="S15" i="3"/>
  <c r="S7" i="3"/>
  <c r="S99" i="3"/>
  <c r="S83" i="3"/>
  <c r="S67" i="3"/>
  <c r="S51" i="3"/>
  <c r="S35" i="3"/>
  <c r="S19" i="3"/>
  <c r="S3" i="3"/>
  <c r="S89" i="3"/>
  <c r="S73" i="3"/>
  <c r="S57" i="3"/>
  <c r="S41" i="3"/>
  <c r="S25" i="3"/>
  <c r="S9" i="3"/>
  <c r="S33" i="3"/>
  <c r="S65" i="3"/>
  <c r="S97" i="3"/>
  <c r="J6" i="3"/>
  <c r="J14" i="3"/>
  <c r="J22" i="3"/>
  <c r="J30" i="3"/>
  <c r="J38" i="3"/>
  <c r="J46" i="3"/>
  <c r="J54" i="3"/>
  <c r="J62" i="3"/>
  <c r="J70" i="3"/>
  <c r="J78" i="3"/>
  <c r="J86" i="3"/>
  <c r="M99" i="3"/>
  <c r="M95" i="3"/>
  <c r="M91" i="3"/>
  <c r="M87" i="3"/>
  <c r="M83" i="3"/>
  <c r="M79" i="3"/>
  <c r="M100" i="3"/>
  <c r="M96" i="3"/>
  <c r="M92" i="3"/>
  <c r="M88" i="3"/>
  <c r="M84" i="3"/>
  <c r="M80" i="3"/>
  <c r="M76" i="3"/>
  <c r="M72" i="3"/>
  <c r="M68" i="3"/>
  <c r="M64" i="3"/>
  <c r="M60" i="3"/>
  <c r="M56" i="3"/>
  <c r="M52" i="3"/>
  <c r="M48" i="3"/>
  <c r="M44" i="3"/>
  <c r="M40" i="3"/>
  <c r="M36" i="3"/>
  <c r="M32" i="3"/>
  <c r="M28" i="3"/>
  <c r="M24" i="3"/>
  <c r="M20" i="3"/>
  <c r="M16" i="3"/>
  <c r="M12" i="3"/>
  <c r="M8" i="3"/>
  <c r="M4" i="3"/>
  <c r="M101" i="3"/>
  <c r="M93" i="3"/>
  <c r="M85" i="3"/>
  <c r="M77" i="3"/>
  <c r="M71" i="3"/>
  <c r="M66" i="3"/>
  <c r="M61" i="3"/>
  <c r="M55" i="3"/>
  <c r="M50" i="3"/>
  <c r="M45" i="3"/>
  <c r="M39" i="3"/>
  <c r="M34" i="3"/>
  <c r="M29" i="3"/>
  <c r="M23" i="3"/>
  <c r="M18" i="3"/>
  <c r="M13" i="3"/>
  <c r="M7" i="3"/>
  <c r="M2" i="3"/>
  <c r="M94" i="3"/>
  <c r="M86" i="3"/>
  <c r="M78" i="3"/>
  <c r="M73" i="3"/>
  <c r="M67" i="3"/>
  <c r="M62" i="3"/>
  <c r="M57" i="3"/>
  <c r="M51" i="3"/>
  <c r="M46" i="3"/>
  <c r="M41" i="3"/>
  <c r="M35" i="3"/>
  <c r="M30" i="3"/>
  <c r="M25" i="3"/>
  <c r="M19" i="3"/>
  <c r="M14" i="3"/>
  <c r="M9" i="3"/>
  <c r="M3" i="3"/>
  <c r="M11" i="3"/>
  <c r="M22" i="3"/>
  <c r="M33" i="3"/>
  <c r="M43" i="3"/>
  <c r="M54" i="3"/>
  <c r="M65" i="3"/>
  <c r="M75" i="3"/>
  <c r="M90" i="3"/>
  <c r="S11" i="3"/>
  <c r="S43" i="3"/>
  <c r="S75" i="3"/>
  <c r="J99" i="3"/>
  <c r="J95" i="3"/>
  <c r="J91" i="3"/>
  <c r="J87" i="3"/>
  <c r="J83" i="3"/>
  <c r="J79" i="3"/>
  <c r="J75" i="3"/>
  <c r="J71" i="3"/>
  <c r="J67" i="3"/>
  <c r="J63" i="3"/>
  <c r="J59" i="3"/>
  <c r="J55" i="3"/>
  <c r="J51" i="3"/>
  <c r="J47" i="3"/>
  <c r="J43" i="3"/>
  <c r="J39" i="3"/>
  <c r="J35" i="3"/>
  <c r="J31" i="3"/>
  <c r="J27" i="3"/>
  <c r="J23" i="3"/>
  <c r="J19" i="3"/>
  <c r="J15" i="3"/>
  <c r="J11" i="3"/>
  <c r="J7" i="3"/>
  <c r="J3" i="3"/>
  <c r="J100" i="3"/>
  <c r="J96" i="3"/>
  <c r="J92" i="3"/>
  <c r="J88" i="3"/>
  <c r="J84" i="3"/>
  <c r="J80" i="3"/>
  <c r="J76" i="3"/>
  <c r="J72" i="3"/>
  <c r="J68" i="3"/>
  <c r="J64" i="3"/>
  <c r="J60" i="3"/>
  <c r="J56" i="3"/>
  <c r="J52" i="3"/>
  <c r="J48" i="3"/>
  <c r="J44" i="3"/>
  <c r="J40" i="3"/>
  <c r="J36" i="3"/>
  <c r="J32" i="3"/>
  <c r="J28" i="3"/>
  <c r="J24" i="3"/>
  <c r="J20" i="3"/>
  <c r="J16" i="3"/>
  <c r="J12" i="3"/>
  <c r="J8" i="3"/>
  <c r="J4" i="3"/>
  <c r="J9" i="3"/>
  <c r="J17" i="3"/>
  <c r="J25" i="3"/>
  <c r="J33" i="3"/>
  <c r="J41" i="3"/>
  <c r="J49" i="3"/>
  <c r="J57" i="3"/>
  <c r="J65" i="3"/>
  <c r="J73" i="3"/>
  <c r="J81" i="3"/>
  <c r="J89" i="3"/>
  <c r="J97" i="3"/>
  <c r="S17" i="3"/>
  <c r="S49" i="3"/>
  <c r="S81" i="3"/>
  <c r="J2" i="3"/>
  <c r="J10" i="3"/>
  <c r="J18" i="3"/>
  <c r="J26" i="3"/>
  <c r="J34" i="3"/>
  <c r="J42" i="3"/>
  <c r="J50" i="3"/>
  <c r="J58" i="3"/>
  <c r="J66" i="3"/>
  <c r="J74" i="3"/>
  <c r="J82" i="3"/>
  <c r="J90" i="3"/>
  <c r="J98" i="3"/>
  <c r="M6" i="3"/>
  <c r="M17" i="3"/>
  <c r="M27" i="3"/>
  <c r="M38" i="3"/>
  <c r="M49" i="3"/>
  <c r="M59" i="3"/>
  <c r="M70" i="3"/>
  <c r="M82" i="3"/>
  <c r="M98" i="3"/>
  <c r="S27" i="3"/>
  <c r="S59" i="3"/>
  <c r="S91" i="3"/>
  <c r="I5" i="3"/>
  <c r="I9" i="3"/>
  <c r="I13" i="3"/>
  <c r="I17" i="3"/>
  <c r="I21" i="3"/>
  <c r="I25" i="3"/>
  <c r="I29" i="3"/>
  <c r="I33" i="3"/>
  <c r="I37" i="3"/>
  <c r="I41" i="3"/>
  <c r="I45" i="3"/>
  <c r="I49" i="3"/>
  <c r="I53" i="3"/>
  <c r="I57" i="3"/>
  <c r="I61" i="3"/>
  <c r="I65" i="3"/>
  <c r="I69" i="3"/>
  <c r="I73" i="3"/>
  <c r="I77" i="3"/>
  <c r="I81" i="3"/>
  <c r="I85" i="3"/>
  <c r="I89" i="3"/>
  <c r="I93" i="3"/>
  <c r="I97" i="3"/>
  <c r="I101" i="3"/>
  <c r="N98" i="3"/>
  <c r="N94" i="3"/>
  <c r="N90" i="3"/>
  <c r="N86" i="3"/>
  <c r="N82" i="3"/>
  <c r="N78" i="3"/>
  <c r="N74" i="3"/>
  <c r="N70" i="3"/>
  <c r="N66" i="3"/>
  <c r="N62" i="3"/>
  <c r="N58" i="3"/>
  <c r="N54" i="3"/>
  <c r="N50" i="3"/>
  <c r="N46" i="3"/>
  <c r="N42" i="3"/>
  <c r="N38" i="3"/>
  <c r="N34" i="3"/>
  <c r="N30" i="3"/>
  <c r="N26" i="3"/>
  <c r="N22" i="3"/>
  <c r="N18" i="3"/>
  <c r="N14" i="3"/>
  <c r="N10" i="3"/>
  <c r="N6" i="3"/>
  <c r="N2" i="3"/>
  <c r="N99" i="3"/>
  <c r="N95" i="3"/>
  <c r="N91" i="3"/>
  <c r="N87" i="3"/>
  <c r="N83" i="3"/>
  <c r="N79" i="3"/>
  <c r="N75" i="3"/>
  <c r="N71" i="3"/>
  <c r="N67" i="3"/>
  <c r="N63" i="3"/>
  <c r="N59" i="3"/>
  <c r="N55" i="3"/>
  <c r="N51" i="3"/>
  <c r="N47" i="3"/>
  <c r="N43" i="3"/>
  <c r="N39" i="3"/>
  <c r="N35" i="3"/>
  <c r="N31" i="3"/>
  <c r="N27" i="3"/>
  <c r="N23" i="3"/>
  <c r="N19" i="3"/>
  <c r="N15" i="3"/>
  <c r="N11" i="3"/>
  <c r="N7" i="3"/>
  <c r="N3" i="3"/>
  <c r="N9" i="3"/>
  <c r="N17" i="3"/>
  <c r="N25" i="3"/>
  <c r="N33" i="3"/>
  <c r="N41" i="3"/>
  <c r="N49" i="3"/>
  <c r="N57" i="3"/>
  <c r="N65" i="3"/>
  <c r="N73" i="3"/>
  <c r="N81" i="3"/>
  <c r="N89" i="3"/>
  <c r="N97" i="3"/>
  <c r="I4" i="3"/>
  <c r="I8" i="3"/>
  <c r="I12" i="3"/>
  <c r="I16" i="3"/>
  <c r="I20" i="3"/>
  <c r="I24" i="3"/>
  <c r="I28" i="3"/>
  <c r="I32" i="3"/>
  <c r="I36" i="3"/>
  <c r="I40" i="3"/>
  <c r="I44" i="3"/>
  <c r="I48" i="3"/>
  <c r="I52" i="3"/>
  <c r="I56" i="3"/>
  <c r="I60" i="3"/>
  <c r="I64" i="3"/>
  <c r="I68" i="3"/>
  <c r="I72" i="3"/>
  <c r="I76" i="3"/>
  <c r="I80" i="3"/>
  <c r="I84" i="3"/>
  <c r="I88" i="3"/>
  <c r="I92" i="3"/>
  <c r="I96" i="3"/>
  <c r="N8" i="3"/>
  <c r="N16" i="3"/>
  <c r="N24" i="3"/>
  <c r="N32" i="3"/>
  <c r="N40" i="3"/>
  <c r="N48" i="3"/>
  <c r="N56" i="3"/>
  <c r="N64" i="3"/>
  <c r="N72" i="3"/>
  <c r="N80" i="3"/>
  <c r="N88" i="3"/>
  <c r="N96" i="3"/>
  <c r="K5" i="3"/>
  <c r="K9" i="3"/>
  <c r="K13" i="3"/>
  <c r="K17" i="3"/>
  <c r="K21" i="3"/>
  <c r="K25" i="3"/>
  <c r="K29" i="3"/>
  <c r="K33" i="3"/>
  <c r="K37" i="3"/>
  <c r="K41" i="3"/>
  <c r="K45" i="3"/>
  <c r="K49" i="3"/>
  <c r="K53" i="3"/>
  <c r="K57" i="3"/>
  <c r="K61" i="3"/>
  <c r="K65" i="3"/>
  <c r="K69" i="3"/>
  <c r="K73" i="3"/>
  <c r="K77" i="3"/>
  <c r="K81" i="3"/>
  <c r="K85" i="3"/>
  <c r="K89" i="3"/>
  <c r="K93" i="3"/>
  <c r="K97" i="3"/>
  <c r="P2" i="3"/>
  <c r="P6" i="3"/>
  <c r="P10" i="3"/>
  <c r="P14" i="3"/>
  <c r="P18" i="3"/>
  <c r="P22" i="3"/>
  <c r="P26" i="3"/>
  <c r="P30" i="3"/>
  <c r="P34" i="3"/>
  <c r="P38" i="3"/>
  <c r="P42" i="3"/>
  <c r="P46" i="3"/>
  <c r="P50" i="3"/>
  <c r="P54" i="3"/>
  <c r="P58" i="3"/>
  <c r="P62" i="3"/>
  <c r="P67" i="3"/>
  <c r="P72" i="3"/>
  <c r="P78" i="3"/>
  <c r="P83" i="3"/>
  <c r="P88" i="3"/>
  <c r="P94" i="3"/>
  <c r="P101" i="3"/>
  <c r="P97" i="3"/>
  <c r="P93" i="3"/>
  <c r="P89" i="3"/>
  <c r="P85" i="3"/>
  <c r="P81" i="3"/>
  <c r="P77" i="3"/>
  <c r="P73" i="3"/>
  <c r="P69" i="3"/>
  <c r="P65" i="3"/>
  <c r="P5" i="3"/>
  <c r="P9" i="3"/>
  <c r="P13" i="3"/>
  <c r="P17" i="3"/>
  <c r="P21" i="3"/>
  <c r="P25" i="3"/>
  <c r="P29" i="3"/>
  <c r="P33" i="3"/>
  <c r="P37" i="3"/>
  <c r="P41" i="3"/>
  <c r="P45" i="3"/>
  <c r="P49" i="3"/>
  <c r="P53" i="3"/>
  <c r="P57" i="3"/>
  <c r="P61" i="3"/>
  <c r="P66" i="3"/>
  <c r="P71" i="3"/>
  <c r="P76" i="3"/>
  <c r="P82" i="3"/>
  <c r="P87" i="3"/>
  <c r="P92" i="3"/>
  <c r="P98" i="3"/>
  <c r="R3" i="3"/>
  <c r="R7" i="3"/>
  <c r="R11" i="3"/>
  <c r="R15" i="3"/>
  <c r="R19" i="3"/>
  <c r="R23" i="3"/>
  <c r="R27" i="3"/>
  <c r="R31" i="3"/>
  <c r="R35" i="3"/>
  <c r="R39" i="3"/>
  <c r="R43" i="3"/>
  <c r="R47" i="3"/>
  <c r="R51" i="3"/>
  <c r="R55" i="3"/>
  <c r="R59" i="3"/>
  <c r="R63" i="3"/>
  <c r="R67" i="3"/>
  <c r="R71" i="3"/>
  <c r="R75" i="3"/>
  <c r="R79" i="3"/>
  <c r="R83" i="3"/>
  <c r="R87" i="3"/>
  <c r="R91" i="3"/>
  <c r="R95" i="3"/>
  <c r="R99" i="3"/>
  <c r="R5" i="3"/>
  <c r="R9" i="3"/>
  <c r="R13" i="3"/>
  <c r="R17" i="3"/>
  <c r="R21" i="3"/>
  <c r="R25" i="3"/>
  <c r="R29" i="3"/>
  <c r="R33" i="3"/>
  <c r="R37" i="3"/>
  <c r="R41" i="3"/>
  <c r="R45" i="3"/>
  <c r="R49" i="3"/>
  <c r="R53" i="3"/>
  <c r="R57" i="3"/>
  <c r="R61" i="3"/>
  <c r="R65" i="3"/>
  <c r="R69" i="3"/>
  <c r="R73" i="3"/>
  <c r="R77" i="3"/>
  <c r="R81" i="3"/>
  <c r="R85" i="3"/>
  <c r="R89" i="3"/>
  <c r="R93" i="3"/>
  <c r="R97" i="3"/>
  <c r="K87" i="2"/>
  <c r="K71" i="2"/>
  <c r="K99" i="2"/>
  <c r="K83" i="2"/>
  <c r="K67" i="2"/>
  <c r="K95" i="2"/>
  <c r="K79" i="2"/>
  <c r="K63" i="2"/>
  <c r="K47" i="2"/>
  <c r="K39" i="2"/>
  <c r="K35" i="2"/>
  <c r="K31" i="2"/>
  <c r="K27" i="2"/>
  <c r="K23" i="2"/>
  <c r="K19" i="2"/>
  <c r="K15" i="2"/>
  <c r="K11" i="2"/>
  <c r="K7" i="2"/>
  <c r="K3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J100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I98" i="2"/>
  <c r="I90" i="2"/>
  <c r="I82" i="2"/>
  <c r="I74" i="2"/>
  <c r="I66" i="2"/>
  <c r="I58" i="2"/>
  <c r="I50" i="2"/>
  <c r="I42" i="2"/>
  <c r="I34" i="2"/>
  <c r="I26" i="2"/>
  <c r="I18" i="2"/>
  <c r="I10" i="2"/>
  <c r="I101" i="2"/>
  <c r="I93" i="2"/>
  <c r="I85" i="2"/>
  <c r="I77" i="2"/>
  <c r="I69" i="2"/>
  <c r="I61" i="2"/>
  <c r="I53" i="2"/>
  <c r="I45" i="2"/>
  <c r="I41" i="2"/>
  <c r="I33" i="2"/>
  <c r="I29" i="2"/>
  <c r="I25" i="2"/>
  <c r="I21" i="2"/>
  <c r="I17" i="2"/>
  <c r="I13" i="2"/>
  <c r="I9" i="2"/>
  <c r="I5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I94" i="2"/>
  <c r="I86" i="2"/>
  <c r="I78" i="2"/>
  <c r="I70" i="2"/>
  <c r="I62" i="2"/>
  <c r="I54" i="2"/>
  <c r="I46" i="2"/>
  <c r="I38" i="2"/>
  <c r="I30" i="2"/>
  <c r="I22" i="2"/>
  <c r="I14" i="2"/>
  <c r="I6" i="2"/>
  <c r="I97" i="2"/>
  <c r="I89" i="2"/>
  <c r="I81" i="2"/>
  <c r="I73" i="2"/>
  <c r="I65" i="2"/>
  <c r="I57" i="2"/>
  <c r="I49" i="2"/>
  <c r="I37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O2" i="4" l="1" a="1"/>
  <c r="J2" i="4" a="1"/>
  <c r="M2" i="4" a="1"/>
  <c r="N2" i="4" a="1"/>
  <c r="Q2" i="3" a="1"/>
  <c r="N2" i="4" l="1"/>
  <c r="N96" i="4"/>
  <c r="N80" i="4"/>
  <c r="N64" i="4"/>
  <c r="N48" i="4"/>
  <c r="N32" i="4"/>
  <c r="N16" i="4"/>
  <c r="N101" i="4"/>
  <c r="N85" i="4"/>
  <c r="N69" i="4"/>
  <c r="N53" i="4"/>
  <c r="N37" i="4"/>
  <c r="N21" i="4"/>
  <c r="N5" i="4"/>
  <c r="N87" i="4"/>
  <c r="N71" i="4"/>
  <c r="N55" i="4"/>
  <c r="N39" i="4"/>
  <c r="N23" i="4"/>
  <c r="N7" i="4"/>
  <c r="N90" i="4"/>
  <c r="N74" i="4"/>
  <c r="N58" i="4"/>
  <c r="N42" i="4"/>
  <c r="N26" i="4"/>
  <c r="N10" i="4"/>
  <c r="N92" i="4"/>
  <c r="N76" i="4"/>
  <c r="N60" i="4"/>
  <c r="N44" i="4"/>
  <c r="N28" i="4"/>
  <c r="N12" i="4"/>
  <c r="N97" i="4"/>
  <c r="N81" i="4"/>
  <c r="N65" i="4"/>
  <c r="N49" i="4"/>
  <c r="N33" i="4"/>
  <c r="N17" i="4"/>
  <c r="N99" i="4"/>
  <c r="N83" i="4"/>
  <c r="N67" i="4"/>
  <c r="N51" i="4"/>
  <c r="N35" i="4"/>
  <c r="N19" i="4"/>
  <c r="N3" i="4"/>
  <c r="N86" i="4"/>
  <c r="N70" i="4"/>
  <c r="N54" i="4"/>
  <c r="N38" i="4"/>
  <c r="N22" i="4"/>
  <c r="N6" i="4"/>
  <c r="N88" i="4"/>
  <c r="N72" i="4"/>
  <c r="N56" i="4"/>
  <c r="N40" i="4"/>
  <c r="N24" i="4"/>
  <c r="N8" i="4"/>
  <c r="N93" i="4"/>
  <c r="N77" i="4"/>
  <c r="N61" i="4"/>
  <c r="N45" i="4"/>
  <c r="N29" i="4"/>
  <c r="N13" i="4"/>
  <c r="N95" i="4"/>
  <c r="N79" i="4"/>
  <c r="N63" i="4"/>
  <c r="N47" i="4"/>
  <c r="N31" i="4"/>
  <c r="N15" i="4"/>
  <c r="N98" i="4"/>
  <c r="N82" i="4"/>
  <c r="N66" i="4"/>
  <c r="N50" i="4"/>
  <c r="N34" i="4"/>
  <c r="N18" i="4"/>
  <c r="N100" i="4"/>
  <c r="N68" i="4"/>
  <c r="N4" i="4"/>
  <c r="N41" i="4"/>
  <c r="N75" i="4"/>
  <c r="N11" i="4"/>
  <c r="N46" i="4"/>
  <c r="N52" i="4"/>
  <c r="N89" i="4"/>
  <c r="N25" i="4"/>
  <c r="N59" i="4"/>
  <c r="N94" i="4"/>
  <c r="N30" i="4"/>
  <c r="N36" i="4"/>
  <c r="N73" i="4"/>
  <c r="N9" i="4"/>
  <c r="N43" i="4"/>
  <c r="N78" i="4"/>
  <c r="N14" i="4"/>
  <c r="N84" i="4"/>
  <c r="N20" i="4"/>
  <c r="N57" i="4"/>
  <c r="N91" i="4"/>
  <c r="N27" i="4"/>
  <c r="N62" i="4"/>
  <c r="M4" i="4"/>
  <c r="M51" i="4"/>
  <c r="M67" i="4"/>
  <c r="M83" i="4"/>
  <c r="M99" i="4"/>
  <c r="M55" i="4"/>
  <c r="M71" i="4"/>
  <c r="M87" i="4"/>
  <c r="M43" i="4"/>
  <c r="M59" i="4"/>
  <c r="M75" i="4"/>
  <c r="M91" i="4"/>
  <c r="M47" i="4"/>
  <c r="M63" i="4"/>
  <c r="M79" i="4"/>
  <c r="M95" i="4"/>
  <c r="M31" i="4"/>
  <c r="M15" i="4"/>
  <c r="M98" i="4"/>
  <c r="M82" i="4"/>
  <c r="M66" i="4"/>
  <c r="M50" i="4"/>
  <c r="M34" i="4"/>
  <c r="M18" i="4"/>
  <c r="M2" i="4"/>
  <c r="M89" i="4"/>
  <c r="M73" i="4"/>
  <c r="M57" i="4"/>
  <c r="M41" i="4"/>
  <c r="M25" i="4"/>
  <c r="M9" i="4"/>
  <c r="M92" i="4"/>
  <c r="M76" i="4"/>
  <c r="M60" i="4"/>
  <c r="M44" i="4"/>
  <c r="M28" i="4"/>
  <c r="M12" i="4"/>
  <c r="M27" i="4"/>
  <c r="M11" i="4"/>
  <c r="M94" i="4"/>
  <c r="M78" i="4"/>
  <c r="M62" i="4"/>
  <c r="M46" i="4"/>
  <c r="M30" i="4"/>
  <c r="M14" i="4"/>
  <c r="M101" i="4"/>
  <c r="M85" i="4"/>
  <c r="M69" i="4"/>
  <c r="M53" i="4"/>
  <c r="M37" i="4"/>
  <c r="M21" i="4"/>
  <c r="M5" i="4"/>
  <c r="M88" i="4"/>
  <c r="M72" i="4"/>
  <c r="M56" i="4"/>
  <c r="M40" i="4"/>
  <c r="M24" i="4"/>
  <c r="M8" i="4"/>
  <c r="M39" i="4"/>
  <c r="M23" i="4"/>
  <c r="M7" i="4"/>
  <c r="M90" i="4"/>
  <c r="M74" i="4"/>
  <c r="M58" i="4"/>
  <c r="M42" i="4"/>
  <c r="M26" i="4"/>
  <c r="M10" i="4"/>
  <c r="M97" i="4"/>
  <c r="M81" i="4"/>
  <c r="M65" i="4"/>
  <c r="M49" i="4"/>
  <c r="M33" i="4"/>
  <c r="M17" i="4"/>
  <c r="M100" i="4"/>
  <c r="M84" i="4"/>
  <c r="M68" i="4"/>
  <c r="M52" i="4"/>
  <c r="M36" i="4"/>
  <c r="M20" i="4"/>
  <c r="M19" i="4"/>
  <c r="M54" i="4"/>
  <c r="M93" i="4"/>
  <c r="M29" i="4"/>
  <c r="M64" i="4"/>
  <c r="M3" i="4"/>
  <c r="M38" i="4"/>
  <c r="M77" i="4"/>
  <c r="M13" i="4"/>
  <c r="M48" i="4"/>
  <c r="M86" i="4"/>
  <c r="M22" i="4"/>
  <c r="M61" i="4"/>
  <c r="M96" i="4"/>
  <c r="M32" i="4"/>
  <c r="M35" i="4"/>
  <c r="M70" i="4"/>
  <c r="M6" i="4"/>
  <c r="M45" i="4"/>
  <c r="M80" i="4"/>
  <c r="M16" i="4"/>
  <c r="J2" i="4"/>
  <c r="J92" i="4"/>
  <c r="J76" i="4"/>
  <c r="J60" i="4"/>
  <c r="J44" i="4"/>
  <c r="J28" i="4"/>
  <c r="J12" i="4"/>
  <c r="J97" i="4"/>
  <c r="J81" i="4"/>
  <c r="J65" i="4"/>
  <c r="J49" i="4"/>
  <c r="J33" i="4"/>
  <c r="J17" i="4"/>
  <c r="J99" i="4"/>
  <c r="J83" i="4"/>
  <c r="J67" i="4"/>
  <c r="J51" i="4"/>
  <c r="J35" i="4"/>
  <c r="J19" i="4"/>
  <c r="J3" i="4"/>
  <c r="J86" i="4"/>
  <c r="J70" i="4"/>
  <c r="J54" i="4"/>
  <c r="J38" i="4"/>
  <c r="J22" i="4"/>
  <c r="J6" i="4"/>
  <c r="J88" i="4"/>
  <c r="J72" i="4"/>
  <c r="J56" i="4"/>
  <c r="J40" i="4"/>
  <c r="J24" i="4"/>
  <c r="J8" i="4"/>
  <c r="J93" i="4"/>
  <c r="J77" i="4"/>
  <c r="J61" i="4"/>
  <c r="J45" i="4"/>
  <c r="J29" i="4"/>
  <c r="J13" i="4"/>
  <c r="J95" i="4"/>
  <c r="J79" i="4"/>
  <c r="J63" i="4"/>
  <c r="J47" i="4"/>
  <c r="J31" i="4"/>
  <c r="J15" i="4"/>
  <c r="J98" i="4"/>
  <c r="J82" i="4"/>
  <c r="J66" i="4"/>
  <c r="J50" i="4"/>
  <c r="J34" i="4"/>
  <c r="J18" i="4"/>
  <c r="J100" i="4"/>
  <c r="J84" i="4"/>
  <c r="J68" i="4"/>
  <c r="J52" i="4"/>
  <c r="J36" i="4"/>
  <c r="J20" i="4"/>
  <c r="J4" i="4"/>
  <c r="J89" i="4"/>
  <c r="J73" i="4"/>
  <c r="J57" i="4"/>
  <c r="J41" i="4"/>
  <c r="J25" i="4"/>
  <c r="J9" i="4"/>
  <c r="J91" i="4"/>
  <c r="J75" i="4"/>
  <c r="J59" i="4"/>
  <c r="J43" i="4"/>
  <c r="J27" i="4"/>
  <c r="J11" i="4"/>
  <c r="J94" i="4"/>
  <c r="J78" i="4"/>
  <c r="J62" i="4"/>
  <c r="J46" i="4"/>
  <c r="J30" i="4"/>
  <c r="J14" i="4"/>
  <c r="J64" i="4"/>
  <c r="J101" i="4"/>
  <c r="J37" i="4"/>
  <c r="J71" i="4"/>
  <c r="J7" i="4"/>
  <c r="J42" i="4"/>
  <c r="J48" i="4"/>
  <c r="J85" i="4"/>
  <c r="J21" i="4"/>
  <c r="J55" i="4"/>
  <c r="J90" i="4"/>
  <c r="J26" i="4"/>
  <c r="J96" i="4"/>
  <c r="J32" i="4"/>
  <c r="J69" i="4"/>
  <c r="J5" i="4"/>
  <c r="J39" i="4"/>
  <c r="J74" i="4"/>
  <c r="J10" i="4"/>
  <c r="J80" i="4"/>
  <c r="J16" i="4"/>
  <c r="J53" i="4"/>
  <c r="J87" i="4"/>
  <c r="J23" i="4"/>
  <c r="J58" i="4"/>
  <c r="O4" i="4"/>
  <c r="O6" i="4"/>
  <c r="O11" i="4"/>
  <c r="O17" i="4"/>
  <c r="O22" i="4"/>
  <c r="O27" i="4"/>
  <c r="O33" i="4"/>
  <c r="O38" i="4"/>
  <c r="O43" i="4"/>
  <c r="O49" i="4"/>
  <c r="O54" i="4"/>
  <c r="O59" i="4"/>
  <c r="O65" i="4"/>
  <c r="O70" i="4"/>
  <c r="O75" i="4"/>
  <c r="O81" i="4"/>
  <c r="O86" i="4"/>
  <c r="O91" i="4"/>
  <c r="O97" i="4"/>
  <c r="O2" i="4"/>
  <c r="O7" i="4"/>
  <c r="O13" i="4"/>
  <c r="O18" i="4"/>
  <c r="O23" i="4"/>
  <c r="O29" i="4"/>
  <c r="O34" i="4"/>
  <c r="O39" i="4"/>
  <c r="O45" i="4"/>
  <c r="O50" i="4"/>
  <c r="O55" i="4"/>
  <c r="O61" i="4"/>
  <c r="O66" i="4"/>
  <c r="O71" i="4"/>
  <c r="O77" i="4"/>
  <c r="O82" i="4"/>
  <c r="O87" i="4"/>
  <c r="O93" i="4"/>
  <c r="O98" i="4"/>
  <c r="O3" i="4"/>
  <c r="O9" i="4"/>
  <c r="O14" i="4"/>
  <c r="O19" i="4"/>
  <c r="O25" i="4"/>
  <c r="O30" i="4"/>
  <c r="O35" i="4"/>
  <c r="O41" i="4"/>
  <c r="O46" i="4"/>
  <c r="O51" i="4"/>
  <c r="O57" i="4"/>
  <c r="O62" i="4"/>
  <c r="O67" i="4"/>
  <c r="O73" i="4"/>
  <c r="O78" i="4"/>
  <c r="O83" i="4"/>
  <c r="O89" i="4"/>
  <c r="O94" i="4"/>
  <c r="O99" i="4"/>
  <c r="O5" i="4"/>
  <c r="O10" i="4"/>
  <c r="O15" i="4"/>
  <c r="O21" i="4"/>
  <c r="O26" i="4"/>
  <c r="O31" i="4"/>
  <c r="O37" i="4"/>
  <c r="O42" i="4"/>
  <c r="O47" i="4"/>
  <c r="O53" i="4"/>
  <c r="O58" i="4"/>
  <c r="O63" i="4"/>
  <c r="O69" i="4"/>
  <c r="O74" i="4"/>
  <c r="O79" i="4"/>
  <c r="O85" i="4"/>
  <c r="O90" i="4"/>
  <c r="O95" i="4"/>
  <c r="O101" i="4"/>
  <c r="O96" i="4"/>
  <c r="O80" i="4"/>
  <c r="O64" i="4"/>
  <c r="O48" i="4"/>
  <c r="O32" i="4"/>
  <c r="O16" i="4"/>
  <c r="O92" i="4"/>
  <c r="O76" i="4"/>
  <c r="O60" i="4"/>
  <c r="O44" i="4"/>
  <c r="O28" i="4"/>
  <c r="O12" i="4"/>
  <c r="O88" i="4"/>
  <c r="O72" i="4"/>
  <c r="O56" i="4"/>
  <c r="O40" i="4"/>
  <c r="O24" i="4"/>
  <c r="O8" i="4"/>
  <c r="O100" i="4"/>
  <c r="O84" i="4"/>
  <c r="O68" i="4"/>
  <c r="O52" i="4"/>
  <c r="O36" i="4"/>
  <c r="O20" i="4"/>
  <c r="Q100" i="3"/>
  <c r="Q96" i="3"/>
  <c r="Q92" i="3"/>
  <c r="Q88" i="3"/>
  <c r="Q84" i="3"/>
  <c r="Q80" i="3"/>
  <c r="Q76" i="3"/>
  <c r="Q72" i="3"/>
  <c r="Q68" i="3"/>
  <c r="Q64" i="3"/>
  <c r="Q60" i="3"/>
  <c r="Q56" i="3"/>
  <c r="Q52" i="3"/>
  <c r="Q48" i="3"/>
  <c r="Q44" i="3"/>
  <c r="Q40" i="3"/>
  <c r="Q36" i="3"/>
  <c r="Q32" i="3"/>
  <c r="Q28" i="3"/>
  <c r="Q24" i="3"/>
  <c r="Q20" i="3"/>
  <c r="Q16" i="3"/>
  <c r="Q12" i="3"/>
  <c r="Q8" i="3"/>
  <c r="Q4" i="3"/>
  <c r="Q98" i="3"/>
  <c r="Q93" i="3"/>
  <c r="Q87" i="3"/>
  <c r="Q82" i="3"/>
  <c r="Q77" i="3"/>
  <c r="Q71" i="3"/>
  <c r="Q66" i="3"/>
  <c r="Q61" i="3"/>
  <c r="Q55" i="3"/>
  <c r="Q50" i="3"/>
  <c r="Q45" i="3"/>
  <c r="Q39" i="3"/>
  <c r="Q34" i="3"/>
  <c r="Q29" i="3"/>
  <c r="Q23" i="3"/>
  <c r="Q18" i="3"/>
  <c r="Q13" i="3"/>
  <c r="Q7" i="3"/>
  <c r="Q2" i="3"/>
  <c r="Q99" i="3"/>
  <c r="Q94" i="3"/>
  <c r="Q89" i="3"/>
  <c r="Q83" i="3"/>
  <c r="Q78" i="3"/>
  <c r="Q73" i="3"/>
  <c r="Q67" i="3"/>
  <c r="Q62" i="3"/>
  <c r="Q57" i="3"/>
  <c r="Q51" i="3"/>
  <c r="Q46" i="3"/>
  <c r="Q41" i="3"/>
  <c r="Q35" i="3"/>
  <c r="Q30" i="3"/>
  <c r="Q25" i="3"/>
  <c r="Q19" i="3"/>
  <c r="Q14" i="3"/>
  <c r="Q9" i="3"/>
  <c r="Q3" i="3"/>
  <c r="Q91" i="3"/>
  <c r="Q81" i="3"/>
  <c r="Q70" i="3"/>
  <c r="Q59" i="3"/>
  <c r="Q49" i="3"/>
  <c r="Q38" i="3"/>
  <c r="Q27" i="3"/>
  <c r="Q17" i="3"/>
  <c r="Q6" i="3"/>
  <c r="Q95" i="3"/>
  <c r="Q85" i="3"/>
  <c r="Q74" i="3"/>
  <c r="Q63" i="3"/>
  <c r="Q53" i="3"/>
  <c r="Q42" i="3"/>
  <c r="Q31" i="3"/>
  <c r="Q21" i="3"/>
  <c r="Q10" i="3"/>
  <c r="Q97" i="3"/>
  <c r="Q75" i="3"/>
  <c r="Q54" i="3"/>
  <c r="Q33" i="3"/>
  <c r="Q11" i="3"/>
  <c r="Q90" i="3"/>
  <c r="Q69" i="3"/>
  <c r="Q47" i="3"/>
  <c r="Q26" i="3"/>
  <c r="Q5" i="3"/>
  <c r="Q86" i="3"/>
  <c r="Q65" i="3"/>
  <c r="Q43" i="3"/>
  <c r="Q22" i="3"/>
  <c r="Q79" i="3"/>
  <c r="Q58" i="3"/>
  <c r="Q37" i="3"/>
  <c r="Q101" i="3"/>
  <c r="Q15" i="3"/>
  <c r="L103" i="4" l="1" a="1"/>
  <c r="K103" i="4" a="1"/>
  <c r="K103" i="4" s="1"/>
  <c r="K104" i="4" a="1"/>
  <c r="K104" i="4" s="1"/>
  <c r="K105" i="4" a="1"/>
  <c r="K105" i="4" s="1"/>
  <c r="K106" i="4" a="1"/>
  <c r="K106" i="4" s="1"/>
  <c r="L103" i="4" l="1"/>
  <c r="L104" i="4"/>
  <c r="L106" i="4"/>
  <c r="L105" i="4"/>
</calcChain>
</file>

<file path=xl/sharedStrings.xml><?xml version="1.0" encoding="utf-8"?>
<sst xmlns="http://schemas.openxmlformats.org/spreadsheetml/2006/main" count="2043" uniqueCount="168">
  <si>
    <t>Building Name</t>
  </si>
  <si>
    <t>City</t>
  </si>
  <si>
    <t>Height (m)</t>
  </si>
  <si>
    <t>Height (ft)</t>
  </si>
  <si>
    <t>Floors</t>
  </si>
  <si>
    <t>Completed</t>
  </si>
  <si>
    <t>Material</t>
  </si>
  <si>
    <t>Use</t>
  </si>
  <si>
    <t xml:space="preserve">Burj Khalifa </t>
  </si>
  <si>
    <t xml:space="preserve">Dubai (AE) </t>
  </si>
  <si>
    <t>steel/concrete</t>
  </si>
  <si>
    <t>office / residential / hotel</t>
  </si>
  <si>
    <t xml:space="preserve">Makkah Royal Clock Tower Hotel </t>
  </si>
  <si>
    <t xml:space="preserve">Mecca (SA) </t>
  </si>
  <si>
    <t>other / hotel</t>
  </si>
  <si>
    <t xml:space="preserve">One World Trade Center </t>
  </si>
  <si>
    <t xml:space="preserve">New York City (US) </t>
  </si>
  <si>
    <t>composite</t>
  </si>
  <si>
    <t>office</t>
  </si>
  <si>
    <t xml:space="preserve">TAIPEI 101 </t>
  </si>
  <si>
    <t xml:space="preserve">Taipei (TW) </t>
  </si>
  <si>
    <t xml:space="preserve">Shanghai World Financial Center </t>
  </si>
  <si>
    <t xml:space="preserve">Shanghai (CN) </t>
  </si>
  <si>
    <t>hotel / office</t>
  </si>
  <si>
    <t xml:space="preserve">International Commerce Centre </t>
  </si>
  <si>
    <t xml:space="preserve">Hong Kong (CN) </t>
  </si>
  <si>
    <t xml:space="preserve">Petronas Tower 1 </t>
  </si>
  <si>
    <t xml:space="preserve">Kuala Lumpur (MY) </t>
  </si>
  <si>
    <t xml:space="preserve">Petronas Tower 2 </t>
  </si>
  <si>
    <t xml:space="preserve">Zifeng Tower </t>
  </si>
  <si>
    <t xml:space="preserve">Nanjing (CN) </t>
  </si>
  <si>
    <t xml:space="preserve">Willis Tower </t>
  </si>
  <si>
    <t xml:space="preserve">Chicago (US) </t>
  </si>
  <si>
    <t>steel</t>
  </si>
  <si>
    <t xml:space="preserve">KK100 </t>
  </si>
  <si>
    <t xml:space="preserve">Shenzhen (CN) </t>
  </si>
  <si>
    <t xml:space="preserve">Guangzhou International Finance Center </t>
  </si>
  <si>
    <t xml:space="preserve">Guangzhou (CN) </t>
  </si>
  <si>
    <t xml:space="preserve">Trump International Hotel &amp; Tower </t>
  </si>
  <si>
    <t>concrete</t>
  </si>
  <si>
    <t>residential / hotel</t>
  </si>
  <si>
    <t xml:space="preserve">Jin Mao Tower </t>
  </si>
  <si>
    <t xml:space="preserve">Princess Tower </t>
  </si>
  <si>
    <t>residential</t>
  </si>
  <si>
    <t xml:space="preserve">Al Hamra Tower </t>
  </si>
  <si>
    <t xml:space="preserve">Kuwait City (KW) </t>
  </si>
  <si>
    <t xml:space="preserve">Two International Finance Centre </t>
  </si>
  <si>
    <t xml:space="preserve">23 Marina </t>
  </si>
  <si>
    <t xml:space="preserve">CITIC Plaza </t>
  </si>
  <si>
    <t xml:space="preserve">Shun Hing Square </t>
  </si>
  <si>
    <t xml:space="preserve">Burj Mohammed Bin Rashid Tower </t>
  </si>
  <si>
    <t xml:space="preserve">Abu Dhabi (AE) </t>
  </si>
  <si>
    <t xml:space="preserve">Empire State Building </t>
  </si>
  <si>
    <t xml:space="preserve">Elite Residence </t>
  </si>
  <si>
    <t xml:space="preserve">Central Plaza </t>
  </si>
  <si>
    <t xml:space="preserve">Bank of China Tower </t>
  </si>
  <si>
    <t xml:space="preserve">Bank of America Tower </t>
  </si>
  <si>
    <t xml:space="preserve">Almas Tower </t>
  </si>
  <si>
    <t xml:space="preserve">The Pinnacle </t>
  </si>
  <si>
    <t xml:space="preserve">JW Marriott Marquis Hotel Dubai Tower 1 </t>
  </si>
  <si>
    <t>hotel</t>
  </si>
  <si>
    <t xml:space="preserve">JW Marriott Marquis Hotel Dubai Tower 2 </t>
  </si>
  <si>
    <t xml:space="preserve">Emirates Tower One </t>
  </si>
  <si>
    <t xml:space="preserve">The Torch </t>
  </si>
  <si>
    <t xml:space="preserve">T &amp; C Tower </t>
  </si>
  <si>
    <t xml:space="preserve">Kaohsiung (TW) </t>
  </si>
  <si>
    <t xml:space="preserve">Aon Center </t>
  </si>
  <si>
    <t xml:space="preserve">The Center </t>
  </si>
  <si>
    <t xml:space="preserve">John Hancock Center </t>
  </si>
  <si>
    <t>residential / office</t>
  </si>
  <si>
    <t xml:space="preserve">Wuxi International Finance Square </t>
  </si>
  <si>
    <t xml:space="preserve">Wuxi (CN) </t>
  </si>
  <si>
    <t xml:space="preserve">Chongqing World Financial Center </t>
  </si>
  <si>
    <t xml:space="preserve">Chongqing (CN) </t>
  </si>
  <si>
    <t>serviced apartments / hotel / office / retail</t>
  </si>
  <si>
    <t xml:space="preserve">Mercury City Tower </t>
  </si>
  <si>
    <t xml:space="preserve">Moscow (RU) </t>
  </si>
  <si>
    <t xml:space="preserve">Tianjin World Financial Center </t>
  </si>
  <si>
    <t xml:space="preserve">Tianjin (CN) </t>
  </si>
  <si>
    <t xml:space="preserve">Shimao International Plaza </t>
  </si>
  <si>
    <t xml:space="preserve">Rose Rayhaan by Rotana </t>
  </si>
  <si>
    <t xml:space="preserve">Minsheng Bank Building </t>
  </si>
  <si>
    <t xml:space="preserve">Wuhan (CN) </t>
  </si>
  <si>
    <t xml:space="preserve">China World Tower </t>
  </si>
  <si>
    <t xml:space="preserve">Beijing (CN) </t>
  </si>
  <si>
    <t xml:space="preserve">Keangnam Hanoi Landmark Tower </t>
  </si>
  <si>
    <t xml:space="preserve">Hanoi (VN) </t>
  </si>
  <si>
    <t>hotel / residential / office</t>
  </si>
  <si>
    <t xml:space="preserve">Longxi International Hotel </t>
  </si>
  <si>
    <t xml:space="preserve">Jiangyin (CN) </t>
  </si>
  <si>
    <t xml:space="preserve">Al Yaqoob Tower </t>
  </si>
  <si>
    <t xml:space="preserve">Wuxi Suning Plaza 1 </t>
  </si>
  <si>
    <t>serviced apartments / serviced apartments / hotel / SOHO</t>
  </si>
  <si>
    <t xml:space="preserve">The Index </t>
  </si>
  <si>
    <t xml:space="preserve">The Landmark </t>
  </si>
  <si>
    <t xml:space="preserve">Deji Plaza </t>
  </si>
  <si>
    <t xml:space="preserve">Q1 Tower </t>
  </si>
  <si>
    <t xml:space="preserve">Gold Coast (AU) </t>
  </si>
  <si>
    <t xml:space="preserve">Wenzhou Trade Center </t>
  </si>
  <si>
    <t xml:space="preserve">Wenzhou (CN) </t>
  </si>
  <si>
    <t xml:space="preserve">Burj Al Arab </t>
  </si>
  <si>
    <t xml:space="preserve">Nina Tower </t>
  </si>
  <si>
    <t xml:space="preserve">Chrysler Building </t>
  </si>
  <si>
    <t xml:space="preserve">New York Times Tower </t>
  </si>
  <si>
    <t xml:space="preserve">HHHR Tower </t>
  </si>
  <si>
    <t xml:space="preserve">Bank of America Plaza </t>
  </si>
  <si>
    <t xml:space="preserve">Atlanta (US) </t>
  </si>
  <si>
    <t xml:space="preserve">Moi Center Tower A </t>
  </si>
  <si>
    <t xml:space="preserve">Shenyang (CN) </t>
  </si>
  <si>
    <t xml:space="preserve">U.S. Bank Tower </t>
  </si>
  <si>
    <t xml:space="preserve">Los Angeles (US) </t>
  </si>
  <si>
    <t xml:space="preserve">Ocean Heights </t>
  </si>
  <si>
    <t xml:space="preserve">Menara Telekom </t>
  </si>
  <si>
    <t xml:space="preserve">Fortune Center </t>
  </si>
  <si>
    <t xml:space="preserve">Pearl River Tower </t>
  </si>
  <si>
    <t xml:space="preserve">Emirates Tower Two </t>
  </si>
  <si>
    <t xml:space="preserve">Burj Rafal </t>
  </si>
  <si>
    <t xml:space="preserve">Riyadh (SA) </t>
  </si>
  <si>
    <t xml:space="preserve">The Franklin - North Tower </t>
  </si>
  <si>
    <t xml:space="preserve">Cayan Tower </t>
  </si>
  <si>
    <t xml:space="preserve">One57 </t>
  </si>
  <si>
    <t xml:space="preserve">East Pacific Center Tower A </t>
  </si>
  <si>
    <t xml:space="preserve">The Shard </t>
  </si>
  <si>
    <t xml:space="preserve">London (GB) </t>
  </si>
  <si>
    <t>residential / hotel / office</t>
  </si>
  <si>
    <t xml:space="preserve">JPMorgan Chase Tower </t>
  </si>
  <si>
    <t xml:space="preserve">Houston (US) </t>
  </si>
  <si>
    <t xml:space="preserve">Etihad Towers T2 </t>
  </si>
  <si>
    <t xml:space="preserve">Northeast Asia Trade Tower </t>
  </si>
  <si>
    <t xml:space="preserve">Incheon (KR) </t>
  </si>
  <si>
    <t xml:space="preserve">Baiyoke Tower II </t>
  </si>
  <si>
    <t xml:space="preserve">Bangkok (TH) </t>
  </si>
  <si>
    <t xml:space="preserve">Wuxi Maoye City - Marriott Hotel </t>
  </si>
  <si>
    <t xml:space="preserve">Two Prudential Plaza </t>
  </si>
  <si>
    <t xml:space="preserve">Shenzhen Changcheng Center </t>
  </si>
  <si>
    <t xml:space="preserve">Leatop Plaza </t>
  </si>
  <si>
    <t xml:space="preserve">Wells Fargo Plaza </t>
  </si>
  <si>
    <t xml:space="preserve">Kingdom Centre </t>
  </si>
  <si>
    <t xml:space="preserve">The Address </t>
  </si>
  <si>
    <t xml:space="preserve">Capital City Moscow Tower </t>
  </si>
  <si>
    <t xml:space="preserve">Doosan Haeundae We've the Zenith Tower A </t>
  </si>
  <si>
    <t xml:space="preserve">Busan (KR) </t>
  </si>
  <si>
    <t xml:space="preserve">Torre Costanera </t>
  </si>
  <si>
    <t xml:space="preserve">Santiago (CL) </t>
  </si>
  <si>
    <t xml:space="preserve">Abeno Harukas </t>
  </si>
  <si>
    <t xml:space="preserve">Osaka (JP) </t>
  </si>
  <si>
    <t>hotel / office / retail</t>
  </si>
  <si>
    <t xml:space="preserve">Arraya Tower </t>
  </si>
  <si>
    <t xml:space="preserve">Aspire Tower </t>
  </si>
  <si>
    <t xml:space="preserve">Doha (QA) </t>
  </si>
  <si>
    <t xml:space="preserve">First Canadian Place </t>
  </si>
  <si>
    <t xml:space="preserve">Toronto (CA) </t>
  </si>
  <si>
    <t xml:space="preserve">One Island East </t>
  </si>
  <si>
    <t xml:space="preserve">4 World Trade Center </t>
  </si>
  <si>
    <t xml:space="preserve">Eureka Tower </t>
  </si>
  <si>
    <t xml:space="preserve">Melbourne (AU) </t>
  </si>
  <si>
    <t xml:space="preserve">Comcast Center </t>
  </si>
  <si>
    <t xml:space="preserve">Philadelphia (US) </t>
  </si>
  <si>
    <t xml:space="preserve">Landmark Tower </t>
  </si>
  <si>
    <t xml:space="preserve">Yokohama (JP) </t>
  </si>
  <si>
    <t xml:space="preserve">R&amp;F Yingkai Square </t>
  </si>
  <si>
    <t xml:space="preserve">Emirates Crown </t>
  </si>
  <si>
    <t xml:space="preserve">Khalid Al Attar Tower 2 </t>
  </si>
  <si>
    <t xml:space="preserve">311 South Wacker Drive </t>
  </si>
  <si>
    <t xml:space="preserve">Sky Tower </t>
  </si>
  <si>
    <t>city</t>
  </si>
  <si>
    <t>country</t>
  </si>
  <si>
    <t>311 South Wacker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</si>
</sst>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Garamond"/>
      <family val="1"/>
      <charset val="238"/>
    </font>
    <font>
      <sz val="11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A25" sqref="A25"/>
    </sheetView>
  </sheetViews>
  <sheetFormatPr defaultRowHeight="15" x14ac:dyDescent="0.25"/>
  <cols>
    <col min="1" max="1" width="41.7109375" bestFit="1" customWidth="1"/>
    <col min="2" max="2" width="18.28515625" bestFit="1" customWidth="1"/>
    <col min="7" max="7" width="14.140625" bestFit="1" customWidth="1"/>
    <col min="8" max="8" width="53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828</v>
      </c>
      <c r="D2">
        <v>2717</v>
      </c>
      <c r="E2">
        <v>163</v>
      </c>
      <c r="F2">
        <v>2010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601</v>
      </c>
      <c r="D3">
        <v>1972</v>
      </c>
      <c r="E3">
        <v>120</v>
      </c>
      <c r="F3">
        <v>2012</v>
      </c>
      <c r="G3" t="s">
        <v>10</v>
      </c>
      <c r="H3" t="s">
        <v>14</v>
      </c>
    </row>
    <row r="4" spans="1:8" x14ac:dyDescent="0.25">
      <c r="A4" t="s">
        <v>15</v>
      </c>
      <c r="B4" t="s">
        <v>16</v>
      </c>
      <c r="C4">
        <v>541.29999999999995</v>
      </c>
      <c r="D4">
        <v>1776</v>
      </c>
      <c r="E4">
        <v>94</v>
      </c>
      <c r="F4">
        <v>2014</v>
      </c>
      <c r="G4" t="s">
        <v>17</v>
      </c>
      <c r="H4" t="s">
        <v>18</v>
      </c>
    </row>
    <row r="5" spans="1:8" x14ac:dyDescent="0.25">
      <c r="A5" t="s">
        <v>19</v>
      </c>
      <c r="B5" t="s">
        <v>20</v>
      </c>
      <c r="C5">
        <v>508</v>
      </c>
      <c r="D5">
        <v>1667</v>
      </c>
      <c r="E5">
        <v>101</v>
      </c>
      <c r="F5">
        <v>2004</v>
      </c>
      <c r="G5" t="s">
        <v>17</v>
      </c>
      <c r="H5" t="s">
        <v>18</v>
      </c>
    </row>
    <row r="6" spans="1:8" x14ac:dyDescent="0.25">
      <c r="A6" t="s">
        <v>21</v>
      </c>
      <c r="B6" t="s">
        <v>22</v>
      </c>
      <c r="C6">
        <v>492</v>
      </c>
      <c r="D6">
        <v>1614</v>
      </c>
      <c r="E6">
        <v>101</v>
      </c>
      <c r="F6">
        <v>2008</v>
      </c>
      <c r="G6" t="s">
        <v>17</v>
      </c>
      <c r="H6" t="s">
        <v>23</v>
      </c>
    </row>
    <row r="7" spans="1:8" x14ac:dyDescent="0.25">
      <c r="A7" t="s">
        <v>24</v>
      </c>
      <c r="B7" t="s">
        <v>25</v>
      </c>
      <c r="C7">
        <v>484</v>
      </c>
      <c r="D7">
        <v>1588</v>
      </c>
      <c r="E7">
        <v>108</v>
      </c>
      <c r="F7">
        <v>2010</v>
      </c>
      <c r="G7" t="s">
        <v>17</v>
      </c>
      <c r="H7" t="s">
        <v>23</v>
      </c>
    </row>
    <row r="8" spans="1:8" x14ac:dyDescent="0.25">
      <c r="A8" t="s">
        <v>26</v>
      </c>
      <c r="B8" t="s">
        <v>27</v>
      </c>
      <c r="C8">
        <v>451.9</v>
      </c>
      <c r="D8">
        <v>1483</v>
      </c>
      <c r="E8">
        <v>88</v>
      </c>
      <c r="F8">
        <v>1998</v>
      </c>
      <c r="G8" t="s">
        <v>17</v>
      </c>
      <c r="H8" t="s">
        <v>18</v>
      </c>
    </row>
    <row r="9" spans="1:8" x14ac:dyDescent="0.25">
      <c r="A9" t="s">
        <v>28</v>
      </c>
      <c r="B9" t="s">
        <v>27</v>
      </c>
      <c r="C9">
        <v>451.9</v>
      </c>
      <c r="D9">
        <v>1483</v>
      </c>
      <c r="E9">
        <v>88</v>
      </c>
      <c r="F9">
        <v>1998</v>
      </c>
      <c r="G9" t="s">
        <v>17</v>
      </c>
      <c r="H9" t="s">
        <v>18</v>
      </c>
    </row>
    <row r="10" spans="1:8" x14ac:dyDescent="0.25">
      <c r="A10" t="s">
        <v>29</v>
      </c>
      <c r="B10" t="s">
        <v>30</v>
      </c>
      <c r="C10">
        <v>450</v>
      </c>
      <c r="D10">
        <v>1476</v>
      </c>
      <c r="E10">
        <v>66</v>
      </c>
      <c r="F10">
        <v>2010</v>
      </c>
      <c r="G10" t="s">
        <v>17</v>
      </c>
      <c r="H10" t="s">
        <v>23</v>
      </c>
    </row>
    <row r="11" spans="1:8" x14ac:dyDescent="0.25">
      <c r="A11" t="s">
        <v>31</v>
      </c>
      <c r="B11" t="s">
        <v>32</v>
      </c>
      <c r="C11">
        <v>442.1</v>
      </c>
      <c r="D11">
        <v>1451</v>
      </c>
      <c r="E11">
        <v>108</v>
      </c>
      <c r="F11">
        <v>1974</v>
      </c>
      <c r="G11" t="s">
        <v>33</v>
      </c>
      <c r="H11" t="s">
        <v>18</v>
      </c>
    </row>
    <row r="12" spans="1:8" x14ac:dyDescent="0.25">
      <c r="A12" t="s">
        <v>34</v>
      </c>
      <c r="B12" t="s">
        <v>35</v>
      </c>
      <c r="C12">
        <v>441.8</v>
      </c>
      <c r="D12">
        <v>1449</v>
      </c>
      <c r="E12">
        <v>100</v>
      </c>
      <c r="F12">
        <v>2011</v>
      </c>
      <c r="G12" t="s">
        <v>17</v>
      </c>
      <c r="H12" t="s">
        <v>23</v>
      </c>
    </row>
    <row r="13" spans="1:8" x14ac:dyDescent="0.25">
      <c r="A13" t="s">
        <v>36</v>
      </c>
      <c r="B13" t="s">
        <v>37</v>
      </c>
      <c r="C13">
        <v>438.6</v>
      </c>
      <c r="D13">
        <v>1439</v>
      </c>
      <c r="E13">
        <v>103</v>
      </c>
      <c r="F13">
        <v>2010</v>
      </c>
      <c r="G13" t="s">
        <v>17</v>
      </c>
      <c r="H13" t="s">
        <v>23</v>
      </c>
    </row>
    <row r="14" spans="1:8" x14ac:dyDescent="0.25">
      <c r="A14" t="s">
        <v>38</v>
      </c>
      <c r="B14" t="s">
        <v>32</v>
      </c>
      <c r="C14">
        <v>423.2</v>
      </c>
      <c r="D14">
        <v>1389</v>
      </c>
      <c r="E14">
        <v>98</v>
      </c>
      <c r="F14">
        <v>2009</v>
      </c>
      <c r="G14" t="s">
        <v>39</v>
      </c>
      <c r="H14" t="s">
        <v>40</v>
      </c>
    </row>
    <row r="15" spans="1:8" x14ac:dyDescent="0.25">
      <c r="A15" t="s">
        <v>41</v>
      </c>
      <c r="B15" t="s">
        <v>22</v>
      </c>
      <c r="C15">
        <v>420.5</v>
      </c>
      <c r="D15">
        <v>1380</v>
      </c>
      <c r="E15">
        <v>88</v>
      </c>
      <c r="F15">
        <v>1999</v>
      </c>
      <c r="G15" t="s">
        <v>17</v>
      </c>
      <c r="H15" t="s">
        <v>23</v>
      </c>
    </row>
    <row r="16" spans="1:8" x14ac:dyDescent="0.25">
      <c r="A16" t="s">
        <v>42</v>
      </c>
      <c r="B16" t="s">
        <v>9</v>
      </c>
      <c r="C16">
        <v>413.4</v>
      </c>
      <c r="D16">
        <v>1356</v>
      </c>
      <c r="E16">
        <v>101</v>
      </c>
      <c r="F16">
        <v>2012</v>
      </c>
      <c r="G16" t="s">
        <v>10</v>
      </c>
      <c r="H16" t="s">
        <v>43</v>
      </c>
    </row>
    <row r="17" spans="1:8" x14ac:dyDescent="0.25">
      <c r="A17" t="s">
        <v>44</v>
      </c>
      <c r="B17" t="s">
        <v>45</v>
      </c>
      <c r="C17">
        <v>412.6</v>
      </c>
      <c r="D17">
        <v>1354</v>
      </c>
      <c r="E17">
        <v>80</v>
      </c>
      <c r="F17">
        <v>2011</v>
      </c>
      <c r="G17" t="s">
        <v>39</v>
      </c>
      <c r="H17" t="s">
        <v>18</v>
      </c>
    </row>
    <row r="18" spans="1:8" x14ac:dyDescent="0.25">
      <c r="A18" t="s">
        <v>46</v>
      </c>
      <c r="B18" t="s">
        <v>25</v>
      </c>
      <c r="C18">
        <v>412</v>
      </c>
      <c r="D18">
        <v>1352</v>
      </c>
      <c r="E18">
        <v>88</v>
      </c>
      <c r="F18">
        <v>2003</v>
      </c>
      <c r="G18" t="s">
        <v>17</v>
      </c>
      <c r="H18" t="s">
        <v>18</v>
      </c>
    </row>
    <row r="19" spans="1:8" x14ac:dyDescent="0.25">
      <c r="A19" t="s">
        <v>47</v>
      </c>
      <c r="B19" t="s">
        <v>9</v>
      </c>
      <c r="C19">
        <v>392.4</v>
      </c>
      <c r="D19">
        <v>1287</v>
      </c>
      <c r="E19">
        <v>88</v>
      </c>
      <c r="F19">
        <v>2012</v>
      </c>
      <c r="G19" t="s">
        <v>39</v>
      </c>
      <c r="H19" t="s">
        <v>43</v>
      </c>
    </row>
    <row r="20" spans="1:8" x14ac:dyDescent="0.25">
      <c r="A20" t="s">
        <v>48</v>
      </c>
      <c r="B20" t="s">
        <v>37</v>
      </c>
      <c r="C20">
        <v>390.2</v>
      </c>
      <c r="D20">
        <v>1280</v>
      </c>
      <c r="E20">
        <v>80</v>
      </c>
      <c r="F20">
        <v>1996</v>
      </c>
      <c r="G20" t="s">
        <v>39</v>
      </c>
      <c r="H20" t="s">
        <v>18</v>
      </c>
    </row>
    <row r="21" spans="1:8" x14ac:dyDescent="0.25">
      <c r="A21" t="s">
        <v>49</v>
      </c>
      <c r="B21" t="s">
        <v>35</v>
      </c>
      <c r="C21">
        <v>384</v>
      </c>
      <c r="D21">
        <v>1260</v>
      </c>
      <c r="E21">
        <v>69</v>
      </c>
      <c r="F21">
        <v>1996</v>
      </c>
      <c r="G21" t="s">
        <v>17</v>
      </c>
      <c r="H21" t="s">
        <v>18</v>
      </c>
    </row>
    <row r="22" spans="1:8" x14ac:dyDescent="0.25">
      <c r="A22" t="s">
        <v>50</v>
      </c>
      <c r="B22" t="s">
        <v>51</v>
      </c>
      <c r="C22">
        <v>381.2</v>
      </c>
      <c r="D22">
        <v>1251</v>
      </c>
      <c r="E22">
        <v>88</v>
      </c>
      <c r="F22">
        <v>2014</v>
      </c>
      <c r="G22" t="s">
        <v>39</v>
      </c>
      <c r="H22" t="s">
        <v>43</v>
      </c>
    </row>
    <row r="23" spans="1:8" x14ac:dyDescent="0.25">
      <c r="A23" t="s">
        <v>52</v>
      </c>
      <c r="B23" t="s">
        <v>16</v>
      </c>
      <c r="C23">
        <v>381</v>
      </c>
      <c r="D23">
        <v>1250</v>
      </c>
      <c r="E23">
        <v>102</v>
      </c>
      <c r="F23">
        <v>1931</v>
      </c>
      <c r="G23" t="s">
        <v>33</v>
      </c>
      <c r="H23" t="s">
        <v>18</v>
      </c>
    </row>
    <row r="24" spans="1:8" x14ac:dyDescent="0.25">
      <c r="A24" t="s">
        <v>53</v>
      </c>
      <c r="B24" t="s">
        <v>9</v>
      </c>
      <c r="C24">
        <v>380.5</v>
      </c>
      <c r="D24">
        <v>1248</v>
      </c>
      <c r="E24">
        <v>87</v>
      </c>
      <c r="F24">
        <v>2012</v>
      </c>
      <c r="G24" t="s">
        <v>39</v>
      </c>
      <c r="H24" t="s">
        <v>43</v>
      </c>
    </row>
    <row r="25" spans="1:8" x14ac:dyDescent="0.25">
      <c r="A25" t="s">
        <v>54</v>
      </c>
      <c r="B25" t="s">
        <v>25</v>
      </c>
      <c r="C25">
        <v>373.9</v>
      </c>
      <c r="D25">
        <v>1227</v>
      </c>
      <c r="E25">
        <v>78</v>
      </c>
      <c r="F25">
        <v>1992</v>
      </c>
      <c r="G25" t="s">
        <v>39</v>
      </c>
      <c r="H25" t="s">
        <v>18</v>
      </c>
    </row>
    <row r="26" spans="1:8" x14ac:dyDescent="0.25">
      <c r="A26" t="s">
        <v>55</v>
      </c>
      <c r="B26" t="s">
        <v>25</v>
      </c>
      <c r="C26">
        <v>367.4</v>
      </c>
      <c r="D26">
        <v>1205</v>
      </c>
      <c r="E26">
        <v>72</v>
      </c>
      <c r="F26">
        <v>1990</v>
      </c>
      <c r="G26" t="s">
        <v>17</v>
      </c>
      <c r="H26" t="s">
        <v>18</v>
      </c>
    </row>
    <row r="27" spans="1:8" x14ac:dyDescent="0.25">
      <c r="A27" t="s">
        <v>56</v>
      </c>
      <c r="B27" t="s">
        <v>16</v>
      </c>
      <c r="C27">
        <v>365.8</v>
      </c>
      <c r="D27">
        <v>1200</v>
      </c>
      <c r="E27">
        <v>55</v>
      </c>
      <c r="F27">
        <v>2009</v>
      </c>
      <c r="G27" t="s">
        <v>17</v>
      </c>
      <c r="H27" t="s">
        <v>18</v>
      </c>
    </row>
    <row r="28" spans="1:8" x14ac:dyDescent="0.25">
      <c r="A28" t="s">
        <v>57</v>
      </c>
      <c r="B28" t="s">
        <v>9</v>
      </c>
      <c r="C28">
        <v>360</v>
      </c>
      <c r="D28">
        <v>1181</v>
      </c>
      <c r="E28">
        <v>68</v>
      </c>
      <c r="F28">
        <v>2008</v>
      </c>
      <c r="G28" t="s">
        <v>39</v>
      </c>
      <c r="H28" t="s">
        <v>18</v>
      </c>
    </row>
    <row r="29" spans="1:8" x14ac:dyDescent="0.25">
      <c r="A29" t="s">
        <v>58</v>
      </c>
      <c r="B29" t="s">
        <v>37</v>
      </c>
      <c r="C29">
        <v>360</v>
      </c>
      <c r="D29">
        <v>1181</v>
      </c>
      <c r="E29">
        <v>60</v>
      </c>
      <c r="F29">
        <v>2012</v>
      </c>
      <c r="G29" t="s">
        <v>39</v>
      </c>
      <c r="H29" t="s">
        <v>18</v>
      </c>
    </row>
    <row r="30" spans="1:8" x14ac:dyDescent="0.25">
      <c r="A30" t="s">
        <v>59</v>
      </c>
      <c r="B30" t="s">
        <v>9</v>
      </c>
      <c r="C30">
        <v>355.4</v>
      </c>
      <c r="D30">
        <v>1166</v>
      </c>
      <c r="E30">
        <v>82</v>
      </c>
      <c r="F30">
        <v>2012</v>
      </c>
      <c r="G30" t="s">
        <v>39</v>
      </c>
      <c r="H30" t="s">
        <v>60</v>
      </c>
    </row>
    <row r="31" spans="1:8" x14ac:dyDescent="0.25">
      <c r="A31" t="s">
        <v>61</v>
      </c>
      <c r="B31" t="s">
        <v>9</v>
      </c>
      <c r="C31">
        <v>355.4</v>
      </c>
      <c r="D31">
        <v>1166</v>
      </c>
      <c r="E31">
        <v>82</v>
      </c>
      <c r="F31">
        <v>2013</v>
      </c>
      <c r="G31" t="s">
        <v>39</v>
      </c>
      <c r="H31" t="s">
        <v>60</v>
      </c>
    </row>
    <row r="32" spans="1:8" x14ac:dyDescent="0.25">
      <c r="A32" t="s">
        <v>62</v>
      </c>
      <c r="B32" t="s">
        <v>9</v>
      </c>
      <c r="C32">
        <v>354.6</v>
      </c>
      <c r="D32">
        <v>1163</v>
      </c>
      <c r="E32">
        <v>54</v>
      </c>
      <c r="F32">
        <v>2000</v>
      </c>
      <c r="G32" t="s">
        <v>17</v>
      </c>
      <c r="H32" t="s">
        <v>18</v>
      </c>
    </row>
    <row r="33" spans="1:8" x14ac:dyDescent="0.25">
      <c r="A33" t="s">
        <v>63</v>
      </c>
      <c r="B33" t="s">
        <v>9</v>
      </c>
      <c r="C33">
        <v>352</v>
      </c>
      <c r="D33">
        <v>1155</v>
      </c>
      <c r="E33">
        <v>86</v>
      </c>
      <c r="F33">
        <v>2011</v>
      </c>
      <c r="G33" t="s">
        <v>39</v>
      </c>
      <c r="H33" t="s">
        <v>43</v>
      </c>
    </row>
    <row r="34" spans="1:8" x14ac:dyDescent="0.25">
      <c r="A34" t="s">
        <v>64</v>
      </c>
      <c r="B34" t="s">
        <v>65</v>
      </c>
      <c r="C34">
        <v>347.5</v>
      </c>
      <c r="D34">
        <v>1140</v>
      </c>
      <c r="E34">
        <v>85</v>
      </c>
      <c r="F34">
        <v>1997</v>
      </c>
      <c r="G34" t="s">
        <v>17</v>
      </c>
      <c r="H34" t="s">
        <v>23</v>
      </c>
    </row>
    <row r="35" spans="1:8" x14ac:dyDescent="0.25">
      <c r="A35" t="s">
        <v>66</v>
      </c>
      <c r="B35" t="s">
        <v>32</v>
      </c>
      <c r="C35">
        <v>346.3</v>
      </c>
      <c r="D35">
        <v>1136</v>
      </c>
      <c r="E35">
        <v>83</v>
      </c>
      <c r="F35">
        <v>1973</v>
      </c>
      <c r="G35" t="s">
        <v>33</v>
      </c>
      <c r="H35" t="s">
        <v>18</v>
      </c>
    </row>
    <row r="36" spans="1:8" x14ac:dyDescent="0.25">
      <c r="A36" t="s">
        <v>67</v>
      </c>
      <c r="B36" t="s">
        <v>25</v>
      </c>
      <c r="C36">
        <v>346</v>
      </c>
      <c r="D36">
        <v>1135</v>
      </c>
      <c r="E36">
        <v>73</v>
      </c>
      <c r="F36">
        <v>1998</v>
      </c>
      <c r="G36" t="s">
        <v>33</v>
      </c>
      <c r="H36" t="s">
        <v>18</v>
      </c>
    </row>
    <row r="37" spans="1:8" x14ac:dyDescent="0.25">
      <c r="A37" t="s">
        <v>68</v>
      </c>
      <c r="B37" t="s">
        <v>32</v>
      </c>
      <c r="C37">
        <v>343.7</v>
      </c>
      <c r="D37">
        <v>1128</v>
      </c>
      <c r="E37">
        <v>100</v>
      </c>
      <c r="F37">
        <v>1969</v>
      </c>
      <c r="G37" t="s">
        <v>33</v>
      </c>
      <c r="H37" t="s">
        <v>69</v>
      </c>
    </row>
    <row r="38" spans="1:8" x14ac:dyDescent="0.25">
      <c r="A38" t="s">
        <v>70</v>
      </c>
      <c r="B38" t="s">
        <v>71</v>
      </c>
      <c r="C38">
        <v>339</v>
      </c>
      <c r="D38">
        <v>1112</v>
      </c>
      <c r="E38">
        <v>68</v>
      </c>
      <c r="F38">
        <v>2014</v>
      </c>
      <c r="G38" t="s">
        <v>17</v>
      </c>
      <c r="H38" t="s">
        <v>23</v>
      </c>
    </row>
    <row r="39" spans="1:8" x14ac:dyDescent="0.25">
      <c r="A39" t="s">
        <v>72</v>
      </c>
      <c r="B39" t="s">
        <v>73</v>
      </c>
      <c r="C39">
        <v>338.9</v>
      </c>
      <c r="D39">
        <v>1112</v>
      </c>
      <c r="E39">
        <v>72</v>
      </c>
      <c r="F39">
        <v>2015</v>
      </c>
      <c r="G39" t="s">
        <v>17</v>
      </c>
      <c r="H39" t="s">
        <v>74</v>
      </c>
    </row>
    <row r="40" spans="1:8" x14ac:dyDescent="0.25">
      <c r="A40" t="s">
        <v>75</v>
      </c>
      <c r="B40" t="s">
        <v>76</v>
      </c>
      <c r="C40">
        <v>338.8</v>
      </c>
      <c r="D40">
        <v>1112</v>
      </c>
      <c r="E40">
        <v>75</v>
      </c>
      <c r="F40">
        <v>2013</v>
      </c>
      <c r="G40" t="s">
        <v>39</v>
      </c>
      <c r="H40" t="s">
        <v>69</v>
      </c>
    </row>
    <row r="41" spans="1:8" x14ac:dyDescent="0.25">
      <c r="A41" t="s">
        <v>77</v>
      </c>
      <c r="B41" t="s">
        <v>78</v>
      </c>
      <c r="C41">
        <v>336.9</v>
      </c>
      <c r="D41">
        <v>1105</v>
      </c>
      <c r="E41">
        <v>75</v>
      </c>
      <c r="F41">
        <v>2011</v>
      </c>
      <c r="G41" t="s">
        <v>17</v>
      </c>
      <c r="H41" t="s">
        <v>18</v>
      </c>
    </row>
    <row r="42" spans="1:8" x14ac:dyDescent="0.25">
      <c r="A42" t="s">
        <v>79</v>
      </c>
      <c r="B42" t="s">
        <v>22</v>
      </c>
      <c r="C42">
        <v>333.3</v>
      </c>
      <c r="D42">
        <v>1094</v>
      </c>
      <c r="E42">
        <v>60</v>
      </c>
      <c r="F42">
        <v>2006</v>
      </c>
      <c r="G42" t="s">
        <v>39</v>
      </c>
      <c r="H42" t="s">
        <v>23</v>
      </c>
    </row>
    <row r="43" spans="1:8" x14ac:dyDescent="0.25">
      <c r="A43" t="s">
        <v>80</v>
      </c>
      <c r="B43" t="s">
        <v>9</v>
      </c>
      <c r="C43">
        <v>333</v>
      </c>
      <c r="D43">
        <v>1093</v>
      </c>
      <c r="E43">
        <v>71</v>
      </c>
      <c r="F43">
        <v>2007</v>
      </c>
      <c r="G43" t="s">
        <v>17</v>
      </c>
      <c r="H43" t="s">
        <v>60</v>
      </c>
    </row>
    <row r="44" spans="1:8" x14ac:dyDescent="0.25">
      <c r="A44" t="s">
        <v>81</v>
      </c>
      <c r="B44" t="s">
        <v>82</v>
      </c>
      <c r="C44">
        <v>331</v>
      </c>
      <c r="D44">
        <v>1086</v>
      </c>
      <c r="E44">
        <v>68</v>
      </c>
      <c r="F44">
        <v>2008</v>
      </c>
      <c r="G44" t="s">
        <v>33</v>
      </c>
      <c r="H44" t="s">
        <v>18</v>
      </c>
    </row>
    <row r="45" spans="1:8" x14ac:dyDescent="0.25">
      <c r="A45" t="s">
        <v>83</v>
      </c>
      <c r="B45" t="s">
        <v>84</v>
      </c>
      <c r="C45">
        <v>330</v>
      </c>
      <c r="D45">
        <v>1083</v>
      </c>
      <c r="E45">
        <v>74</v>
      </c>
      <c r="F45">
        <v>2010</v>
      </c>
      <c r="G45" t="s">
        <v>17</v>
      </c>
      <c r="H45" t="s">
        <v>23</v>
      </c>
    </row>
    <row r="46" spans="1:8" x14ac:dyDescent="0.25">
      <c r="A46" t="s">
        <v>85</v>
      </c>
      <c r="B46" t="s">
        <v>86</v>
      </c>
      <c r="C46">
        <v>328.6</v>
      </c>
      <c r="D46">
        <v>1078</v>
      </c>
      <c r="E46">
        <v>72</v>
      </c>
      <c r="F46">
        <v>2012</v>
      </c>
      <c r="G46" t="s">
        <v>39</v>
      </c>
      <c r="H46" t="s">
        <v>87</v>
      </c>
    </row>
    <row r="47" spans="1:8" x14ac:dyDescent="0.25">
      <c r="A47" t="s">
        <v>88</v>
      </c>
      <c r="B47" t="s">
        <v>89</v>
      </c>
      <c r="C47">
        <v>328</v>
      </c>
      <c r="D47">
        <v>1076</v>
      </c>
      <c r="E47">
        <v>72</v>
      </c>
      <c r="F47">
        <v>2011</v>
      </c>
      <c r="G47" t="s">
        <v>17</v>
      </c>
      <c r="H47" t="s">
        <v>40</v>
      </c>
    </row>
    <row r="48" spans="1:8" x14ac:dyDescent="0.25">
      <c r="A48" t="s">
        <v>90</v>
      </c>
      <c r="B48" t="s">
        <v>9</v>
      </c>
      <c r="C48">
        <v>328</v>
      </c>
      <c r="D48">
        <v>1076</v>
      </c>
      <c r="E48">
        <v>69</v>
      </c>
      <c r="F48">
        <v>2013</v>
      </c>
      <c r="G48" t="s">
        <v>39</v>
      </c>
      <c r="H48" t="s">
        <v>60</v>
      </c>
    </row>
    <row r="49" spans="1:8" x14ac:dyDescent="0.25">
      <c r="A49" t="s">
        <v>91</v>
      </c>
      <c r="B49" t="s">
        <v>71</v>
      </c>
      <c r="C49">
        <v>328</v>
      </c>
      <c r="D49">
        <v>1076</v>
      </c>
      <c r="E49">
        <v>68</v>
      </c>
      <c r="F49">
        <v>2014</v>
      </c>
      <c r="G49" t="s">
        <v>17</v>
      </c>
      <c r="H49" t="s">
        <v>92</v>
      </c>
    </row>
    <row r="50" spans="1:8" x14ac:dyDescent="0.25">
      <c r="A50" t="s">
        <v>93</v>
      </c>
      <c r="B50" t="s">
        <v>9</v>
      </c>
      <c r="C50">
        <v>326</v>
      </c>
      <c r="D50">
        <v>1070</v>
      </c>
      <c r="E50">
        <v>80</v>
      </c>
      <c r="F50">
        <v>2010</v>
      </c>
      <c r="G50" t="s">
        <v>39</v>
      </c>
      <c r="H50" t="s">
        <v>69</v>
      </c>
    </row>
    <row r="51" spans="1:8" x14ac:dyDescent="0.25">
      <c r="A51" t="s">
        <v>94</v>
      </c>
      <c r="B51" t="s">
        <v>51</v>
      </c>
      <c r="C51">
        <v>324</v>
      </c>
      <c r="D51">
        <v>1063</v>
      </c>
      <c r="E51">
        <v>72</v>
      </c>
      <c r="F51">
        <v>2013</v>
      </c>
      <c r="G51" t="s">
        <v>39</v>
      </c>
      <c r="H51" t="s">
        <v>69</v>
      </c>
    </row>
    <row r="52" spans="1:8" x14ac:dyDescent="0.25">
      <c r="A52" t="s">
        <v>95</v>
      </c>
      <c r="B52" t="s">
        <v>30</v>
      </c>
      <c r="C52">
        <v>324</v>
      </c>
      <c r="D52">
        <v>1063</v>
      </c>
      <c r="E52">
        <v>62</v>
      </c>
      <c r="F52">
        <v>2013</v>
      </c>
      <c r="G52" t="s">
        <v>17</v>
      </c>
      <c r="H52" t="s">
        <v>23</v>
      </c>
    </row>
    <row r="53" spans="1:8" x14ac:dyDescent="0.25">
      <c r="A53" t="s">
        <v>96</v>
      </c>
      <c r="B53" t="s">
        <v>97</v>
      </c>
      <c r="C53">
        <v>322.5</v>
      </c>
      <c r="D53">
        <v>1058</v>
      </c>
      <c r="E53">
        <v>78</v>
      </c>
      <c r="F53">
        <v>2005</v>
      </c>
      <c r="G53" t="s">
        <v>39</v>
      </c>
      <c r="H53" t="s">
        <v>43</v>
      </c>
    </row>
    <row r="54" spans="1:8" x14ac:dyDescent="0.25">
      <c r="A54" t="s">
        <v>98</v>
      </c>
      <c r="B54" t="s">
        <v>99</v>
      </c>
      <c r="C54">
        <v>321.89999999999998</v>
      </c>
      <c r="D54">
        <v>1056</v>
      </c>
      <c r="E54">
        <v>68</v>
      </c>
      <c r="F54">
        <v>2011</v>
      </c>
      <c r="G54" t="s">
        <v>39</v>
      </c>
      <c r="H54" t="s">
        <v>23</v>
      </c>
    </row>
    <row r="55" spans="1:8" x14ac:dyDescent="0.25">
      <c r="A55" t="s">
        <v>100</v>
      </c>
      <c r="B55" t="s">
        <v>9</v>
      </c>
      <c r="C55">
        <v>321</v>
      </c>
      <c r="D55">
        <v>1053</v>
      </c>
      <c r="E55">
        <v>56</v>
      </c>
      <c r="F55">
        <v>1999</v>
      </c>
      <c r="G55" t="s">
        <v>17</v>
      </c>
      <c r="H55" t="s">
        <v>60</v>
      </c>
    </row>
    <row r="56" spans="1:8" x14ac:dyDescent="0.25">
      <c r="A56" t="s">
        <v>101</v>
      </c>
      <c r="B56" t="s">
        <v>25</v>
      </c>
      <c r="C56">
        <v>320.39999999999998</v>
      </c>
      <c r="D56">
        <v>1051</v>
      </c>
      <c r="E56">
        <v>80</v>
      </c>
      <c r="F56">
        <v>2006</v>
      </c>
      <c r="G56" t="s">
        <v>39</v>
      </c>
      <c r="H56" t="s">
        <v>23</v>
      </c>
    </row>
    <row r="57" spans="1:8" x14ac:dyDescent="0.25">
      <c r="A57" t="s">
        <v>102</v>
      </c>
      <c r="B57" t="s">
        <v>16</v>
      </c>
      <c r="C57">
        <v>318.89999999999998</v>
      </c>
      <c r="D57">
        <v>1046</v>
      </c>
      <c r="E57">
        <v>77</v>
      </c>
      <c r="F57">
        <v>1930</v>
      </c>
      <c r="G57" t="s">
        <v>33</v>
      </c>
      <c r="H57" t="s">
        <v>18</v>
      </c>
    </row>
    <row r="58" spans="1:8" x14ac:dyDescent="0.25">
      <c r="A58" t="s">
        <v>103</v>
      </c>
      <c r="B58" t="s">
        <v>16</v>
      </c>
      <c r="C58">
        <v>318.8</v>
      </c>
      <c r="D58">
        <v>1046</v>
      </c>
      <c r="E58">
        <v>52</v>
      </c>
      <c r="F58">
        <v>2007</v>
      </c>
      <c r="G58" t="s">
        <v>33</v>
      </c>
      <c r="H58" t="s">
        <v>18</v>
      </c>
    </row>
    <row r="59" spans="1:8" x14ac:dyDescent="0.25">
      <c r="A59" t="s">
        <v>104</v>
      </c>
      <c r="B59" t="s">
        <v>9</v>
      </c>
      <c r="C59">
        <v>317.60000000000002</v>
      </c>
      <c r="D59">
        <v>1042</v>
      </c>
      <c r="E59">
        <v>72</v>
      </c>
      <c r="F59">
        <v>2010</v>
      </c>
      <c r="G59" t="s">
        <v>39</v>
      </c>
      <c r="H59" t="s">
        <v>43</v>
      </c>
    </row>
    <row r="60" spans="1:8" x14ac:dyDescent="0.25">
      <c r="A60" t="s">
        <v>105</v>
      </c>
      <c r="B60" t="s">
        <v>106</v>
      </c>
      <c r="C60">
        <v>311.8</v>
      </c>
      <c r="D60">
        <v>1023</v>
      </c>
      <c r="E60">
        <v>55</v>
      </c>
      <c r="F60">
        <v>1992</v>
      </c>
      <c r="G60" t="s">
        <v>17</v>
      </c>
      <c r="H60" t="s">
        <v>18</v>
      </c>
    </row>
    <row r="61" spans="1:8" x14ac:dyDescent="0.25">
      <c r="A61" t="s">
        <v>107</v>
      </c>
      <c r="B61" t="s">
        <v>108</v>
      </c>
      <c r="C61">
        <v>311</v>
      </c>
      <c r="D61">
        <v>1020</v>
      </c>
      <c r="E61">
        <v>75</v>
      </c>
      <c r="F61">
        <v>2014</v>
      </c>
      <c r="G61" t="s">
        <v>17</v>
      </c>
      <c r="H61" t="s">
        <v>23</v>
      </c>
    </row>
    <row r="62" spans="1:8" x14ac:dyDescent="0.25">
      <c r="A62" t="s">
        <v>109</v>
      </c>
      <c r="B62" t="s">
        <v>110</v>
      </c>
      <c r="C62">
        <v>310.3</v>
      </c>
      <c r="D62">
        <v>1018</v>
      </c>
      <c r="E62">
        <v>73</v>
      </c>
      <c r="F62">
        <v>1990</v>
      </c>
      <c r="G62" t="s">
        <v>33</v>
      </c>
      <c r="H62" t="s">
        <v>18</v>
      </c>
    </row>
    <row r="63" spans="1:8" x14ac:dyDescent="0.25">
      <c r="A63" t="s">
        <v>111</v>
      </c>
      <c r="B63" t="s">
        <v>9</v>
      </c>
      <c r="C63">
        <v>310</v>
      </c>
      <c r="D63">
        <v>1017</v>
      </c>
      <c r="E63">
        <v>83</v>
      </c>
      <c r="F63">
        <v>2010</v>
      </c>
      <c r="G63" t="s">
        <v>39</v>
      </c>
      <c r="H63" t="s">
        <v>43</v>
      </c>
    </row>
    <row r="64" spans="1:8" x14ac:dyDescent="0.25">
      <c r="A64" t="s">
        <v>112</v>
      </c>
      <c r="B64" t="s">
        <v>27</v>
      </c>
      <c r="C64">
        <v>310</v>
      </c>
      <c r="D64">
        <v>1017</v>
      </c>
      <c r="E64">
        <v>55</v>
      </c>
      <c r="F64">
        <v>2001</v>
      </c>
      <c r="G64" t="s">
        <v>39</v>
      </c>
      <c r="H64" t="s">
        <v>18</v>
      </c>
    </row>
    <row r="65" spans="1:8" x14ac:dyDescent="0.25">
      <c r="A65" t="s">
        <v>113</v>
      </c>
      <c r="B65" t="s">
        <v>37</v>
      </c>
      <c r="C65">
        <v>309.39999999999998</v>
      </c>
      <c r="D65">
        <v>1015</v>
      </c>
      <c r="E65">
        <v>73</v>
      </c>
      <c r="F65">
        <v>2015</v>
      </c>
      <c r="G65" t="s">
        <v>17</v>
      </c>
      <c r="H65" t="s">
        <v>18</v>
      </c>
    </row>
    <row r="66" spans="1:8" x14ac:dyDescent="0.25">
      <c r="A66" t="s">
        <v>114</v>
      </c>
      <c r="B66" t="s">
        <v>37</v>
      </c>
      <c r="C66">
        <v>309.39999999999998</v>
      </c>
      <c r="D66">
        <v>1015</v>
      </c>
      <c r="E66">
        <v>71</v>
      </c>
      <c r="F66">
        <v>2013</v>
      </c>
      <c r="G66" t="s">
        <v>17</v>
      </c>
      <c r="H66" t="s">
        <v>18</v>
      </c>
    </row>
    <row r="67" spans="1:8" x14ac:dyDescent="0.25">
      <c r="A67" t="s">
        <v>115</v>
      </c>
      <c r="B67" t="s">
        <v>9</v>
      </c>
      <c r="C67">
        <v>309</v>
      </c>
      <c r="D67">
        <v>1014</v>
      </c>
      <c r="E67">
        <v>56</v>
      </c>
      <c r="F67">
        <v>2000</v>
      </c>
      <c r="G67" t="s">
        <v>39</v>
      </c>
      <c r="H67" t="s">
        <v>60</v>
      </c>
    </row>
    <row r="68" spans="1:8" x14ac:dyDescent="0.25">
      <c r="A68" t="s">
        <v>116</v>
      </c>
      <c r="B68" t="s">
        <v>117</v>
      </c>
      <c r="C68">
        <v>307.89999999999998</v>
      </c>
      <c r="D68">
        <v>1010</v>
      </c>
      <c r="E68">
        <v>68</v>
      </c>
      <c r="F68">
        <v>2014</v>
      </c>
      <c r="G68" t="s">
        <v>39</v>
      </c>
      <c r="H68" t="s">
        <v>40</v>
      </c>
    </row>
    <row r="69" spans="1:8" x14ac:dyDescent="0.25">
      <c r="A69" t="s">
        <v>118</v>
      </c>
      <c r="B69" t="s">
        <v>32</v>
      </c>
      <c r="C69">
        <v>306.89999999999998</v>
      </c>
      <c r="D69">
        <v>1007</v>
      </c>
      <c r="E69">
        <v>60</v>
      </c>
      <c r="F69">
        <v>1989</v>
      </c>
      <c r="G69" t="s">
        <v>17</v>
      </c>
      <c r="H69" t="s">
        <v>18</v>
      </c>
    </row>
    <row r="70" spans="1:8" x14ac:dyDescent="0.25">
      <c r="A70" t="s">
        <v>119</v>
      </c>
      <c r="B70" t="s">
        <v>9</v>
      </c>
      <c r="C70">
        <v>306.39999999999998</v>
      </c>
      <c r="D70">
        <v>1005</v>
      </c>
      <c r="E70">
        <v>73</v>
      </c>
      <c r="F70">
        <v>2013</v>
      </c>
      <c r="G70" t="s">
        <v>39</v>
      </c>
      <c r="H70" t="s">
        <v>43</v>
      </c>
    </row>
    <row r="71" spans="1:8" x14ac:dyDescent="0.25">
      <c r="A71" t="s">
        <v>120</v>
      </c>
      <c r="B71" t="s">
        <v>16</v>
      </c>
      <c r="C71">
        <v>306.39999999999998</v>
      </c>
      <c r="D71">
        <v>1005</v>
      </c>
      <c r="E71">
        <v>75</v>
      </c>
      <c r="F71">
        <v>2014</v>
      </c>
      <c r="G71" t="s">
        <v>10</v>
      </c>
      <c r="H71" t="s">
        <v>40</v>
      </c>
    </row>
    <row r="72" spans="1:8" x14ac:dyDescent="0.25">
      <c r="A72" t="s">
        <v>121</v>
      </c>
      <c r="B72" t="s">
        <v>35</v>
      </c>
      <c r="C72">
        <v>306</v>
      </c>
      <c r="D72">
        <v>1004</v>
      </c>
      <c r="E72">
        <v>85</v>
      </c>
      <c r="F72">
        <v>2013</v>
      </c>
      <c r="G72" t="s">
        <v>39</v>
      </c>
      <c r="H72" t="s">
        <v>43</v>
      </c>
    </row>
    <row r="73" spans="1:8" x14ac:dyDescent="0.25">
      <c r="A73" t="s">
        <v>122</v>
      </c>
      <c r="B73" t="s">
        <v>123</v>
      </c>
      <c r="C73">
        <v>306</v>
      </c>
      <c r="D73">
        <v>1004</v>
      </c>
      <c r="E73">
        <v>73</v>
      </c>
      <c r="F73">
        <v>2013</v>
      </c>
      <c r="G73" t="s">
        <v>17</v>
      </c>
      <c r="H73" t="s">
        <v>124</v>
      </c>
    </row>
    <row r="74" spans="1:8" x14ac:dyDescent="0.25">
      <c r="A74" t="s">
        <v>125</v>
      </c>
      <c r="B74" t="s">
        <v>126</v>
      </c>
      <c r="C74">
        <v>305.39999999999998</v>
      </c>
      <c r="D74">
        <v>1002</v>
      </c>
      <c r="E74">
        <v>75</v>
      </c>
      <c r="F74">
        <v>1982</v>
      </c>
      <c r="G74" t="s">
        <v>17</v>
      </c>
      <c r="H74" t="s">
        <v>18</v>
      </c>
    </row>
    <row r="75" spans="1:8" x14ac:dyDescent="0.25">
      <c r="A75" t="s">
        <v>127</v>
      </c>
      <c r="B75" t="s">
        <v>51</v>
      </c>
      <c r="C75">
        <v>305.3</v>
      </c>
      <c r="D75">
        <v>1002</v>
      </c>
      <c r="E75">
        <v>80</v>
      </c>
      <c r="F75">
        <v>2011</v>
      </c>
      <c r="G75" t="s">
        <v>39</v>
      </c>
      <c r="H75" t="s">
        <v>43</v>
      </c>
    </row>
    <row r="76" spans="1:8" x14ac:dyDescent="0.25">
      <c r="A76" t="s">
        <v>128</v>
      </c>
      <c r="B76" t="s">
        <v>129</v>
      </c>
      <c r="C76">
        <v>305</v>
      </c>
      <c r="D76">
        <v>1001</v>
      </c>
      <c r="E76">
        <v>68</v>
      </c>
      <c r="F76">
        <v>2011</v>
      </c>
      <c r="G76" t="s">
        <v>17</v>
      </c>
      <c r="H76" t="s">
        <v>124</v>
      </c>
    </row>
    <row r="77" spans="1:8" x14ac:dyDescent="0.25">
      <c r="A77" t="s">
        <v>130</v>
      </c>
      <c r="B77" t="s">
        <v>131</v>
      </c>
      <c r="C77">
        <v>304</v>
      </c>
      <c r="D77">
        <v>997</v>
      </c>
      <c r="E77">
        <v>85</v>
      </c>
      <c r="F77">
        <v>1997</v>
      </c>
      <c r="G77" t="s">
        <v>39</v>
      </c>
      <c r="H77" t="s">
        <v>60</v>
      </c>
    </row>
    <row r="78" spans="1:8" x14ac:dyDescent="0.25">
      <c r="A78" t="s">
        <v>132</v>
      </c>
      <c r="B78" t="s">
        <v>71</v>
      </c>
      <c r="C78">
        <v>303.8</v>
      </c>
      <c r="D78">
        <v>997</v>
      </c>
      <c r="E78">
        <v>68</v>
      </c>
      <c r="F78">
        <v>2014</v>
      </c>
      <c r="G78" t="s">
        <v>17</v>
      </c>
      <c r="H78" t="s">
        <v>60</v>
      </c>
    </row>
    <row r="79" spans="1:8" x14ac:dyDescent="0.25">
      <c r="A79" t="s">
        <v>133</v>
      </c>
      <c r="B79" t="s">
        <v>32</v>
      </c>
      <c r="C79">
        <v>303.3</v>
      </c>
      <c r="D79">
        <v>995</v>
      </c>
      <c r="E79">
        <v>64</v>
      </c>
      <c r="F79">
        <v>1990</v>
      </c>
      <c r="G79" t="s">
        <v>39</v>
      </c>
      <c r="H79" t="s">
        <v>18</v>
      </c>
    </row>
    <row r="80" spans="1:8" x14ac:dyDescent="0.25">
      <c r="A80" t="s">
        <v>134</v>
      </c>
      <c r="B80" t="s">
        <v>35</v>
      </c>
      <c r="C80">
        <v>303</v>
      </c>
      <c r="D80">
        <v>994</v>
      </c>
      <c r="E80">
        <v>61</v>
      </c>
      <c r="F80">
        <v>2014</v>
      </c>
      <c r="G80" t="s">
        <v>17</v>
      </c>
      <c r="H80" t="s">
        <v>23</v>
      </c>
    </row>
    <row r="81" spans="1:8" x14ac:dyDescent="0.25">
      <c r="A81" t="s">
        <v>135</v>
      </c>
      <c r="B81" t="s">
        <v>37</v>
      </c>
      <c r="C81">
        <v>302.7</v>
      </c>
      <c r="D81">
        <v>993</v>
      </c>
      <c r="E81">
        <v>64</v>
      </c>
      <c r="F81">
        <v>2012</v>
      </c>
      <c r="G81" t="s">
        <v>17</v>
      </c>
      <c r="H81" t="s">
        <v>18</v>
      </c>
    </row>
    <row r="82" spans="1:8" x14ac:dyDescent="0.25">
      <c r="A82" t="s">
        <v>136</v>
      </c>
      <c r="B82" t="s">
        <v>126</v>
      </c>
      <c r="C82">
        <v>302.39999999999998</v>
      </c>
      <c r="D82">
        <v>992</v>
      </c>
      <c r="E82">
        <v>71</v>
      </c>
      <c r="F82">
        <v>1983</v>
      </c>
      <c r="G82" t="s">
        <v>33</v>
      </c>
      <c r="H82" t="s">
        <v>18</v>
      </c>
    </row>
    <row r="83" spans="1:8" x14ac:dyDescent="0.25">
      <c r="A83" t="s">
        <v>137</v>
      </c>
      <c r="B83" t="s">
        <v>117</v>
      </c>
      <c r="C83">
        <v>302.3</v>
      </c>
      <c r="D83">
        <v>992</v>
      </c>
      <c r="E83">
        <v>41</v>
      </c>
      <c r="F83">
        <v>2002</v>
      </c>
      <c r="G83" t="s">
        <v>10</v>
      </c>
      <c r="H83" t="s">
        <v>124</v>
      </c>
    </row>
    <row r="84" spans="1:8" x14ac:dyDescent="0.25">
      <c r="A84" t="s">
        <v>138</v>
      </c>
      <c r="B84" t="s">
        <v>9</v>
      </c>
      <c r="C84">
        <v>302.2</v>
      </c>
      <c r="D84">
        <v>991</v>
      </c>
      <c r="E84">
        <v>63</v>
      </c>
      <c r="F84">
        <v>2008</v>
      </c>
      <c r="G84" t="s">
        <v>39</v>
      </c>
      <c r="H84" t="s">
        <v>40</v>
      </c>
    </row>
    <row r="85" spans="1:8" x14ac:dyDescent="0.25">
      <c r="A85" t="s">
        <v>139</v>
      </c>
      <c r="B85" t="s">
        <v>76</v>
      </c>
      <c r="C85">
        <v>301.8</v>
      </c>
      <c r="D85">
        <v>990</v>
      </c>
      <c r="E85">
        <v>76</v>
      </c>
      <c r="F85">
        <v>2010</v>
      </c>
      <c r="G85" t="s">
        <v>39</v>
      </c>
      <c r="H85" t="s">
        <v>43</v>
      </c>
    </row>
    <row r="86" spans="1:8" x14ac:dyDescent="0.25">
      <c r="A86" t="s">
        <v>140</v>
      </c>
      <c r="B86" t="s">
        <v>141</v>
      </c>
      <c r="C86">
        <v>300</v>
      </c>
      <c r="D86">
        <v>984</v>
      </c>
      <c r="E86">
        <v>80</v>
      </c>
      <c r="F86">
        <v>2011</v>
      </c>
      <c r="G86" t="s">
        <v>39</v>
      </c>
      <c r="H86" t="s">
        <v>43</v>
      </c>
    </row>
    <row r="87" spans="1:8" x14ac:dyDescent="0.25">
      <c r="A87" t="s">
        <v>142</v>
      </c>
      <c r="B87" t="s">
        <v>143</v>
      </c>
      <c r="C87">
        <v>300</v>
      </c>
      <c r="D87">
        <v>984</v>
      </c>
      <c r="E87">
        <v>62</v>
      </c>
      <c r="F87">
        <v>2014</v>
      </c>
      <c r="G87" t="s">
        <v>39</v>
      </c>
      <c r="H87" t="s">
        <v>18</v>
      </c>
    </row>
    <row r="88" spans="1:8" x14ac:dyDescent="0.25">
      <c r="A88" t="s">
        <v>144</v>
      </c>
      <c r="B88" t="s">
        <v>145</v>
      </c>
      <c r="C88">
        <v>300</v>
      </c>
      <c r="D88">
        <v>984</v>
      </c>
      <c r="E88">
        <v>60</v>
      </c>
      <c r="F88">
        <v>2014</v>
      </c>
      <c r="G88" t="s">
        <v>33</v>
      </c>
      <c r="H88" t="s">
        <v>146</v>
      </c>
    </row>
    <row r="89" spans="1:8" x14ac:dyDescent="0.25">
      <c r="A89" t="s">
        <v>147</v>
      </c>
      <c r="B89" t="s">
        <v>45</v>
      </c>
      <c r="C89">
        <v>300</v>
      </c>
      <c r="D89">
        <v>984</v>
      </c>
      <c r="E89">
        <v>60</v>
      </c>
      <c r="F89">
        <v>2009</v>
      </c>
      <c r="G89" t="s">
        <v>39</v>
      </c>
      <c r="H89" t="s">
        <v>18</v>
      </c>
    </row>
    <row r="90" spans="1:8" x14ac:dyDescent="0.25">
      <c r="A90" t="s">
        <v>148</v>
      </c>
      <c r="B90" t="s">
        <v>149</v>
      </c>
      <c r="C90">
        <v>300</v>
      </c>
      <c r="D90">
        <v>984</v>
      </c>
      <c r="E90">
        <v>36</v>
      </c>
      <c r="F90">
        <v>2007</v>
      </c>
      <c r="G90" t="s">
        <v>17</v>
      </c>
      <c r="H90" t="s">
        <v>23</v>
      </c>
    </row>
    <row r="91" spans="1:8" x14ac:dyDescent="0.25">
      <c r="A91" t="s">
        <v>150</v>
      </c>
      <c r="B91" t="s">
        <v>151</v>
      </c>
      <c r="C91">
        <v>298.10000000000002</v>
      </c>
      <c r="D91">
        <v>978</v>
      </c>
      <c r="E91">
        <v>72</v>
      </c>
      <c r="F91">
        <v>1975</v>
      </c>
      <c r="G91" t="s">
        <v>33</v>
      </c>
      <c r="H91" t="s">
        <v>18</v>
      </c>
    </row>
    <row r="92" spans="1:8" x14ac:dyDescent="0.25">
      <c r="A92" t="s">
        <v>152</v>
      </c>
      <c r="B92" t="s">
        <v>25</v>
      </c>
      <c r="C92">
        <v>298.10000000000002</v>
      </c>
      <c r="D92">
        <v>978</v>
      </c>
      <c r="E92">
        <v>68</v>
      </c>
      <c r="F92">
        <v>2008</v>
      </c>
      <c r="G92" t="s">
        <v>39</v>
      </c>
      <c r="H92" t="s">
        <v>18</v>
      </c>
    </row>
    <row r="93" spans="1:8" x14ac:dyDescent="0.25">
      <c r="A93" t="s">
        <v>153</v>
      </c>
      <c r="B93" t="s">
        <v>16</v>
      </c>
      <c r="C93">
        <v>297.7</v>
      </c>
      <c r="D93">
        <v>977</v>
      </c>
      <c r="E93">
        <v>65</v>
      </c>
      <c r="F93">
        <v>2014</v>
      </c>
      <c r="G93" t="s">
        <v>17</v>
      </c>
      <c r="H93" t="s">
        <v>18</v>
      </c>
    </row>
    <row r="94" spans="1:8" x14ac:dyDescent="0.25">
      <c r="A94" t="s">
        <v>154</v>
      </c>
      <c r="B94" t="s">
        <v>155</v>
      </c>
      <c r="C94">
        <v>297.3</v>
      </c>
      <c r="D94">
        <v>975</v>
      </c>
      <c r="E94">
        <v>91</v>
      </c>
      <c r="F94">
        <v>2006</v>
      </c>
      <c r="G94" t="s">
        <v>39</v>
      </c>
      <c r="H94" t="s">
        <v>43</v>
      </c>
    </row>
    <row r="95" spans="1:8" x14ac:dyDescent="0.25">
      <c r="A95" t="s">
        <v>156</v>
      </c>
      <c r="B95" t="s">
        <v>157</v>
      </c>
      <c r="C95">
        <v>296.7</v>
      </c>
      <c r="D95">
        <v>974</v>
      </c>
      <c r="E95">
        <v>57</v>
      </c>
      <c r="F95">
        <v>2008</v>
      </c>
      <c r="G95" t="s">
        <v>17</v>
      </c>
      <c r="H95" t="s">
        <v>18</v>
      </c>
    </row>
    <row r="96" spans="1:8" x14ac:dyDescent="0.25">
      <c r="A96" t="s">
        <v>158</v>
      </c>
      <c r="B96" t="s">
        <v>159</v>
      </c>
      <c r="C96">
        <v>296.3</v>
      </c>
      <c r="D96">
        <v>972</v>
      </c>
      <c r="E96">
        <v>73</v>
      </c>
      <c r="F96">
        <v>1993</v>
      </c>
      <c r="G96" t="s">
        <v>33</v>
      </c>
      <c r="H96" t="s">
        <v>23</v>
      </c>
    </row>
    <row r="97" spans="1:8" x14ac:dyDescent="0.25">
      <c r="A97" t="s">
        <v>160</v>
      </c>
      <c r="B97" t="s">
        <v>37</v>
      </c>
      <c r="C97">
        <v>296.2</v>
      </c>
      <c r="D97">
        <v>972</v>
      </c>
      <c r="E97">
        <v>66</v>
      </c>
      <c r="F97">
        <v>2014</v>
      </c>
      <c r="G97" t="s">
        <v>17</v>
      </c>
      <c r="H97" t="s">
        <v>124</v>
      </c>
    </row>
    <row r="98" spans="1:8" x14ac:dyDescent="0.25">
      <c r="A98" t="s">
        <v>161</v>
      </c>
      <c r="B98" t="s">
        <v>9</v>
      </c>
      <c r="C98">
        <v>296</v>
      </c>
      <c r="D98">
        <v>971</v>
      </c>
      <c r="E98">
        <v>63</v>
      </c>
      <c r="F98">
        <v>2008</v>
      </c>
      <c r="G98" t="s">
        <v>39</v>
      </c>
      <c r="H98" t="s">
        <v>43</v>
      </c>
    </row>
    <row r="99" spans="1:8" x14ac:dyDescent="0.25">
      <c r="A99" t="s">
        <v>162</v>
      </c>
      <c r="B99" t="s">
        <v>9</v>
      </c>
      <c r="C99">
        <v>294</v>
      </c>
      <c r="D99">
        <v>965</v>
      </c>
      <c r="E99">
        <v>66</v>
      </c>
      <c r="F99">
        <v>2011</v>
      </c>
      <c r="G99" t="s">
        <v>39</v>
      </c>
      <c r="H99" t="s">
        <v>60</v>
      </c>
    </row>
    <row r="100" spans="1:8" x14ac:dyDescent="0.25">
      <c r="A100" t="s">
        <v>163</v>
      </c>
      <c r="B100" t="s">
        <v>32</v>
      </c>
      <c r="C100">
        <v>292.89999999999998</v>
      </c>
      <c r="D100">
        <v>961</v>
      </c>
      <c r="E100">
        <v>65</v>
      </c>
      <c r="F100">
        <v>1990</v>
      </c>
      <c r="G100" t="s">
        <v>39</v>
      </c>
      <c r="H100" t="s">
        <v>18</v>
      </c>
    </row>
    <row r="101" spans="1:8" x14ac:dyDescent="0.25">
      <c r="A101" t="s">
        <v>164</v>
      </c>
      <c r="B101" t="s">
        <v>51</v>
      </c>
      <c r="C101">
        <v>292.2</v>
      </c>
      <c r="D101">
        <v>959</v>
      </c>
      <c r="E101">
        <v>74</v>
      </c>
      <c r="F101">
        <v>2010</v>
      </c>
      <c r="G101" t="s">
        <v>39</v>
      </c>
      <c r="H101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" sqref="K2:K101"/>
    </sheetView>
  </sheetViews>
  <sheetFormatPr defaultRowHeight="15" x14ac:dyDescent="0.25"/>
  <cols>
    <col min="1" max="1" width="30.85546875" style="1" customWidth="1"/>
    <col min="2" max="2" width="18.28515625" style="1" bestFit="1" customWidth="1"/>
    <col min="3" max="3" width="10.42578125" style="1" bestFit="1" customWidth="1"/>
    <col min="4" max="4" width="10.140625" style="1" bestFit="1" customWidth="1"/>
    <col min="5" max="5" width="9.140625" style="1" customWidth="1"/>
    <col min="6" max="6" width="10.7109375" style="1" customWidth="1"/>
    <col min="7" max="7" width="14.140625" style="1" bestFit="1" customWidth="1"/>
    <col min="8" max="8" width="24.7109375" style="1" customWidth="1"/>
    <col min="9" max="16384" width="9.14062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>
        <v>0.30480000000000002</v>
      </c>
      <c r="L1" s="1">
        <v>1972</v>
      </c>
    </row>
    <row r="2" spans="1:12" x14ac:dyDescent="0.25">
      <c r="A2" s="1" t="s">
        <v>8</v>
      </c>
      <c r="B2" s="1" t="s">
        <v>9</v>
      </c>
      <c r="C2" s="1">
        <v>828</v>
      </c>
      <c r="D2" s="1">
        <v>2717</v>
      </c>
      <c r="E2" s="1">
        <v>163</v>
      </c>
      <c r="F2" s="1">
        <v>2010</v>
      </c>
      <c r="G2" s="1" t="s">
        <v>10</v>
      </c>
      <c r="H2" s="1" t="s">
        <v>11</v>
      </c>
      <c r="I2" s="1">
        <f t="array" ref="I2:I101">D2:D101*I1</f>
        <v>828.14160000000004</v>
      </c>
      <c r="J2" s="1">
        <f t="array" ref="J2:J101">ROUND(D2:D101*I1,0)</f>
        <v>828</v>
      </c>
      <c r="K2" s="1">
        <f t="array" ref="K2:K101">ROUND(D2:D101*I1,1)</f>
        <v>828.1</v>
      </c>
      <c r="L2" s="1" t="str">
        <f t="array" ref="L2:L101">IF(D2:D101=L1,A2:A101,"")</f>
        <v/>
      </c>
    </row>
    <row r="3" spans="1:12" x14ac:dyDescent="0.25">
      <c r="A3" s="1" t="s">
        <v>12</v>
      </c>
      <c r="B3" s="1" t="s">
        <v>13</v>
      </c>
      <c r="C3" s="1">
        <v>601</v>
      </c>
      <c r="D3" s="1">
        <v>1972</v>
      </c>
      <c r="E3" s="1">
        <v>120</v>
      </c>
      <c r="F3" s="1">
        <v>2012</v>
      </c>
      <c r="G3" s="1" t="s">
        <v>10</v>
      </c>
      <c r="H3" s="1" t="s">
        <v>14</v>
      </c>
      <c r="I3" s="1">
        <v>601.06560000000002</v>
      </c>
      <c r="J3" s="1">
        <v>601</v>
      </c>
      <c r="K3" s="1">
        <v>601.1</v>
      </c>
      <c r="L3" s="1" t="str">
        <v xml:space="preserve">Makkah Royal Clock Tower Hotel </v>
      </c>
    </row>
    <row r="4" spans="1:12" x14ac:dyDescent="0.25">
      <c r="A4" s="1" t="s">
        <v>15</v>
      </c>
      <c r="B4" s="1" t="s">
        <v>16</v>
      </c>
      <c r="C4" s="1">
        <v>541.29999999999995</v>
      </c>
      <c r="D4" s="1">
        <v>1776</v>
      </c>
      <c r="E4" s="1">
        <v>94</v>
      </c>
      <c r="F4" s="1">
        <v>2014</v>
      </c>
      <c r="G4" s="1" t="s">
        <v>17</v>
      </c>
      <c r="H4" s="1" t="s">
        <v>18</v>
      </c>
      <c r="I4" s="1">
        <v>541.32479999999998</v>
      </c>
      <c r="J4" s="1">
        <v>541</v>
      </c>
      <c r="K4" s="1">
        <v>541.29999999999995</v>
      </c>
      <c r="L4" s="1" t="str">
        <v/>
      </c>
    </row>
    <row r="5" spans="1:12" x14ac:dyDescent="0.25">
      <c r="A5" s="1" t="s">
        <v>19</v>
      </c>
      <c r="B5" s="1" t="s">
        <v>20</v>
      </c>
      <c r="C5" s="1">
        <v>508</v>
      </c>
      <c r="D5" s="1">
        <v>1667</v>
      </c>
      <c r="E5" s="1">
        <v>101</v>
      </c>
      <c r="F5" s="1">
        <v>2004</v>
      </c>
      <c r="G5" s="1" t="s">
        <v>17</v>
      </c>
      <c r="H5" s="1" t="s">
        <v>18</v>
      </c>
      <c r="I5" s="1">
        <v>508.10160000000002</v>
      </c>
      <c r="J5" s="1">
        <v>508</v>
      </c>
      <c r="K5" s="1">
        <v>508.1</v>
      </c>
      <c r="L5" s="1" t="str">
        <v/>
      </c>
    </row>
    <row r="6" spans="1:12" hidden="1" x14ac:dyDescent="0.25">
      <c r="A6" s="1" t="s">
        <v>21</v>
      </c>
      <c r="B6" s="1" t="s">
        <v>22</v>
      </c>
      <c r="C6" s="1">
        <v>492</v>
      </c>
      <c r="D6" s="1">
        <v>1614</v>
      </c>
      <c r="E6" s="1">
        <v>101</v>
      </c>
      <c r="F6" s="1">
        <v>2008</v>
      </c>
      <c r="G6" s="1" t="s">
        <v>17</v>
      </c>
      <c r="H6" s="1" t="s">
        <v>23</v>
      </c>
      <c r="I6" s="1">
        <v>491.94720000000001</v>
      </c>
      <c r="J6" s="1">
        <v>492</v>
      </c>
      <c r="K6" s="1">
        <v>491.9</v>
      </c>
      <c r="L6" s="1" t="str">
        <v/>
      </c>
    </row>
    <row r="7" spans="1:12" hidden="1" x14ac:dyDescent="0.25">
      <c r="A7" s="1" t="s">
        <v>24</v>
      </c>
      <c r="B7" s="1" t="s">
        <v>25</v>
      </c>
      <c r="C7" s="1">
        <v>484</v>
      </c>
      <c r="D7" s="1">
        <v>1588</v>
      </c>
      <c r="E7" s="1">
        <v>108</v>
      </c>
      <c r="F7" s="1">
        <v>2010</v>
      </c>
      <c r="G7" s="1" t="s">
        <v>17</v>
      </c>
      <c r="H7" s="1" t="s">
        <v>23</v>
      </c>
      <c r="I7" s="1">
        <v>484.0224</v>
      </c>
      <c r="J7" s="1">
        <v>484</v>
      </c>
      <c r="K7" s="1">
        <v>484</v>
      </c>
      <c r="L7" s="1" t="str">
        <v/>
      </c>
    </row>
    <row r="8" spans="1:12" hidden="1" x14ac:dyDescent="0.25">
      <c r="A8" s="1" t="s">
        <v>26</v>
      </c>
      <c r="B8" s="1" t="s">
        <v>27</v>
      </c>
      <c r="C8" s="1">
        <v>451.9</v>
      </c>
      <c r="D8" s="1">
        <v>1483</v>
      </c>
      <c r="E8" s="1">
        <v>88</v>
      </c>
      <c r="F8" s="1">
        <v>1998</v>
      </c>
      <c r="G8" s="1" t="s">
        <v>17</v>
      </c>
      <c r="H8" s="1" t="s">
        <v>18</v>
      </c>
      <c r="I8" s="1">
        <v>452.01840000000004</v>
      </c>
      <c r="J8" s="1">
        <v>452</v>
      </c>
      <c r="K8" s="1">
        <v>452</v>
      </c>
      <c r="L8" s="1" t="str">
        <v/>
      </c>
    </row>
    <row r="9" spans="1:12" hidden="1" x14ac:dyDescent="0.25">
      <c r="A9" s="1" t="s">
        <v>28</v>
      </c>
      <c r="B9" s="1" t="s">
        <v>27</v>
      </c>
      <c r="C9" s="1">
        <v>451.9</v>
      </c>
      <c r="D9" s="1">
        <v>1483</v>
      </c>
      <c r="E9" s="1">
        <v>88</v>
      </c>
      <c r="F9" s="1">
        <v>1998</v>
      </c>
      <c r="G9" s="1" t="s">
        <v>17</v>
      </c>
      <c r="H9" s="1" t="s">
        <v>18</v>
      </c>
      <c r="I9" s="1">
        <v>452.01840000000004</v>
      </c>
      <c r="J9" s="1">
        <v>452</v>
      </c>
      <c r="K9" s="1">
        <v>452</v>
      </c>
      <c r="L9" s="1" t="str">
        <v/>
      </c>
    </row>
    <row r="10" spans="1:12" hidden="1" x14ac:dyDescent="0.25">
      <c r="A10" s="1" t="s">
        <v>29</v>
      </c>
      <c r="B10" s="1" t="s">
        <v>30</v>
      </c>
      <c r="C10" s="1">
        <v>450</v>
      </c>
      <c r="D10" s="1">
        <v>1476</v>
      </c>
      <c r="E10" s="1">
        <v>66</v>
      </c>
      <c r="F10" s="1">
        <v>2010</v>
      </c>
      <c r="G10" s="1" t="s">
        <v>17</v>
      </c>
      <c r="H10" s="1" t="s">
        <v>23</v>
      </c>
      <c r="I10" s="1">
        <v>449.88480000000004</v>
      </c>
      <c r="J10" s="1">
        <v>450</v>
      </c>
      <c r="K10" s="1">
        <v>449.9</v>
      </c>
      <c r="L10" s="1" t="str">
        <v/>
      </c>
    </row>
    <row r="11" spans="1:12" hidden="1" x14ac:dyDescent="0.25">
      <c r="A11" s="1" t="s">
        <v>31</v>
      </c>
      <c r="B11" s="1" t="s">
        <v>32</v>
      </c>
      <c r="C11" s="1">
        <v>442.1</v>
      </c>
      <c r="D11" s="1">
        <v>1451</v>
      </c>
      <c r="E11" s="1">
        <v>108</v>
      </c>
      <c r="F11" s="1">
        <v>1974</v>
      </c>
      <c r="G11" s="1" t="s">
        <v>33</v>
      </c>
      <c r="H11" s="1" t="s">
        <v>18</v>
      </c>
      <c r="I11" s="1">
        <v>442.26480000000004</v>
      </c>
      <c r="J11" s="1">
        <v>442</v>
      </c>
      <c r="K11" s="1">
        <v>442.3</v>
      </c>
      <c r="L11" s="1" t="str">
        <v/>
      </c>
    </row>
    <row r="12" spans="1:12" hidden="1" x14ac:dyDescent="0.25">
      <c r="A12" s="1" t="s">
        <v>34</v>
      </c>
      <c r="B12" s="1" t="s">
        <v>35</v>
      </c>
      <c r="C12" s="1">
        <v>441.8</v>
      </c>
      <c r="D12" s="1">
        <v>1449</v>
      </c>
      <c r="E12" s="1">
        <v>100</v>
      </c>
      <c r="F12" s="1">
        <v>2011</v>
      </c>
      <c r="G12" s="1" t="s">
        <v>17</v>
      </c>
      <c r="H12" s="1" t="s">
        <v>23</v>
      </c>
      <c r="I12" s="1">
        <v>441.65520000000004</v>
      </c>
      <c r="J12" s="1">
        <v>442</v>
      </c>
      <c r="K12" s="1">
        <v>441.7</v>
      </c>
      <c r="L12" s="1" t="str">
        <v/>
      </c>
    </row>
    <row r="13" spans="1:12" hidden="1" x14ac:dyDescent="0.25">
      <c r="A13" s="1" t="s">
        <v>36</v>
      </c>
      <c r="B13" s="1" t="s">
        <v>37</v>
      </c>
      <c r="C13" s="1">
        <v>438.6</v>
      </c>
      <c r="D13" s="1">
        <v>1439</v>
      </c>
      <c r="E13" s="1">
        <v>103</v>
      </c>
      <c r="F13" s="1">
        <v>2010</v>
      </c>
      <c r="G13" s="1" t="s">
        <v>17</v>
      </c>
      <c r="H13" s="1" t="s">
        <v>23</v>
      </c>
      <c r="I13" s="1">
        <v>438.60720000000003</v>
      </c>
      <c r="J13" s="1">
        <v>439</v>
      </c>
      <c r="K13" s="1">
        <v>438.6</v>
      </c>
      <c r="L13" s="1" t="str">
        <v/>
      </c>
    </row>
    <row r="14" spans="1:12" hidden="1" x14ac:dyDescent="0.25">
      <c r="A14" s="1" t="s">
        <v>38</v>
      </c>
      <c r="B14" s="1" t="s">
        <v>32</v>
      </c>
      <c r="C14" s="1">
        <v>423.2</v>
      </c>
      <c r="D14" s="1">
        <v>1389</v>
      </c>
      <c r="E14" s="1">
        <v>98</v>
      </c>
      <c r="F14" s="1">
        <v>2009</v>
      </c>
      <c r="G14" s="1" t="s">
        <v>39</v>
      </c>
      <c r="H14" s="1" t="s">
        <v>40</v>
      </c>
      <c r="I14" s="1">
        <v>423.36720000000003</v>
      </c>
      <c r="J14" s="1">
        <v>423</v>
      </c>
      <c r="K14" s="1">
        <v>423.4</v>
      </c>
      <c r="L14" s="1" t="str">
        <v/>
      </c>
    </row>
    <row r="15" spans="1:12" hidden="1" x14ac:dyDescent="0.25">
      <c r="A15" s="1" t="s">
        <v>41</v>
      </c>
      <c r="B15" s="1" t="s">
        <v>22</v>
      </c>
      <c r="C15" s="1">
        <v>420.5</v>
      </c>
      <c r="D15" s="1">
        <v>1380</v>
      </c>
      <c r="E15" s="1">
        <v>88</v>
      </c>
      <c r="F15" s="1">
        <v>1999</v>
      </c>
      <c r="G15" s="1" t="s">
        <v>17</v>
      </c>
      <c r="H15" s="1" t="s">
        <v>23</v>
      </c>
      <c r="I15" s="1">
        <v>420.62400000000002</v>
      </c>
      <c r="J15" s="1">
        <v>421</v>
      </c>
      <c r="K15" s="1">
        <v>420.6</v>
      </c>
      <c r="L15" s="1" t="str">
        <v/>
      </c>
    </row>
    <row r="16" spans="1:12" hidden="1" x14ac:dyDescent="0.25">
      <c r="A16" s="1" t="s">
        <v>42</v>
      </c>
      <c r="B16" s="1" t="s">
        <v>9</v>
      </c>
      <c r="C16" s="1">
        <v>413.4</v>
      </c>
      <c r="D16" s="1">
        <v>1356</v>
      </c>
      <c r="E16" s="1">
        <v>101</v>
      </c>
      <c r="F16" s="1">
        <v>2012</v>
      </c>
      <c r="G16" s="1" t="s">
        <v>10</v>
      </c>
      <c r="H16" s="1" t="s">
        <v>43</v>
      </c>
      <c r="I16" s="1">
        <v>413.30880000000002</v>
      </c>
      <c r="J16" s="1">
        <v>413</v>
      </c>
      <c r="K16" s="1">
        <v>413.3</v>
      </c>
      <c r="L16" s="1" t="str">
        <v/>
      </c>
    </row>
    <row r="17" spans="1:12" hidden="1" x14ac:dyDescent="0.25">
      <c r="A17" s="1" t="s">
        <v>44</v>
      </c>
      <c r="B17" s="1" t="s">
        <v>45</v>
      </c>
      <c r="C17" s="1">
        <v>412.6</v>
      </c>
      <c r="D17" s="1">
        <v>1354</v>
      </c>
      <c r="E17" s="1">
        <v>80</v>
      </c>
      <c r="F17" s="1">
        <v>2011</v>
      </c>
      <c r="G17" s="1" t="s">
        <v>39</v>
      </c>
      <c r="H17" s="1" t="s">
        <v>18</v>
      </c>
      <c r="I17" s="1">
        <v>412.69920000000002</v>
      </c>
      <c r="J17" s="1">
        <v>413</v>
      </c>
      <c r="K17" s="1">
        <v>412.7</v>
      </c>
      <c r="L17" s="1" t="str">
        <v/>
      </c>
    </row>
    <row r="18" spans="1:12" hidden="1" x14ac:dyDescent="0.25">
      <c r="A18" s="1" t="s">
        <v>46</v>
      </c>
      <c r="B18" s="1" t="s">
        <v>25</v>
      </c>
      <c r="C18" s="1">
        <v>412</v>
      </c>
      <c r="D18" s="1">
        <v>1352</v>
      </c>
      <c r="E18" s="1">
        <v>88</v>
      </c>
      <c r="F18" s="1">
        <v>2003</v>
      </c>
      <c r="G18" s="1" t="s">
        <v>17</v>
      </c>
      <c r="H18" s="1" t="s">
        <v>18</v>
      </c>
      <c r="I18" s="1">
        <v>412.08960000000002</v>
      </c>
      <c r="J18" s="1">
        <v>412</v>
      </c>
      <c r="K18" s="1">
        <v>412.1</v>
      </c>
      <c r="L18" s="1" t="str">
        <v/>
      </c>
    </row>
    <row r="19" spans="1:12" hidden="1" x14ac:dyDescent="0.25">
      <c r="A19" s="1" t="s">
        <v>47</v>
      </c>
      <c r="B19" s="1" t="s">
        <v>9</v>
      </c>
      <c r="C19" s="1">
        <v>392.4</v>
      </c>
      <c r="D19" s="1">
        <v>1287</v>
      </c>
      <c r="E19" s="1">
        <v>88</v>
      </c>
      <c r="F19" s="1">
        <v>2012</v>
      </c>
      <c r="G19" s="1" t="s">
        <v>39</v>
      </c>
      <c r="H19" s="1" t="s">
        <v>43</v>
      </c>
      <c r="I19" s="1">
        <v>392.27760000000001</v>
      </c>
      <c r="J19" s="1">
        <v>392</v>
      </c>
      <c r="K19" s="1">
        <v>392.3</v>
      </c>
      <c r="L19" s="1" t="str">
        <v/>
      </c>
    </row>
    <row r="20" spans="1:12" hidden="1" x14ac:dyDescent="0.25">
      <c r="A20" s="1" t="s">
        <v>48</v>
      </c>
      <c r="B20" s="1" t="s">
        <v>37</v>
      </c>
      <c r="C20" s="1">
        <v>390.2</v>
      </c>
      <c r="D20" s="1">
        <v>1280</v>
      </c>
      <c r="E20" s="1">
        <v>80</v>
      </c>
      <c r="F20" s="1">
        <v>1996</v>
      </c>
      <c r="G20" s="1" t="s">
        <v>39</v>
      </c>
      <c r="H20" s="1" t="s">
        <v>18</v>
      </c>
      <c r="I20" s="1">
        <v>390.14400000000001</v>
      </c>
      <c r="J20" s="1">
        <v>390</v>
      </c>
      <c r="K20" s="1">
        <v>390.1</v>
      </c>
      <c r="L20" s="1" t="str">
        <v/>
      </c>
    </row>
    <row r="21" spans="1:12" hidden="1" x14ac:dyDescent="0.25">
      <c r="A21" s="1" t="s">
        <v>49</v>
      </c>
      <c r="B21" s="1" t="s">
        <v>35</v>
      </c>
      <c r="C21" s="1">
        <v>384</v>
      </c>
      <c r="D21" s="1">
        <v>1260</v>
      </c>
      <c r="E21" s="1">
        <v>69</v>
      </c>
      <c r="F21" s="1">
        <v>1996</v>
      </c>
      <c r="G21" s="1" t="s">
        <v>17</v>
      </c>
      <c r="H21" s="1" t="s">
        <v>18</v>
      </c>
      <c r="I21" s="1">
        <v>384.048</v>
      </c>
      <c r="J21" s="1">
        <v>384</v>
      </c>
      <c r="K21" s="1">
        <v>384</v>
      </c>
      <c r="L21" s="1" t="str">
        <v/>
      </c>
    </row>
    <row r="22" spans="1:12" hidden="1" x14ac:dyDescent="0.25">
      <c r="A22" s="1" t="s">
        <v>50</v>
      </c>
      <c r="B22" s="1" t="s">
        <v>51</v>
      </c>
      <c r="C22" s="1">
        <v>381.2</v>
      </c>
      <c r="D22" s="1">
        <v>1251</v>
      </c>
      <c r="E22" s="1">
        <v>88</v>
      </c>
      <c r="F22" s="1">
        <v>2014</v>
      </c>
      <c r="G22" s="1" t="s">
        <v>39</v>
      </c>
      <c r="H22" s="1" t="s">
        <v>43</v>
      </c>
      <c r="I22" s="1">
        <v>381.3048</v>
      </c>
      <c r="J22" s="1">
        <v>381</v>
      </c>
      <c r="K22" s="1">
        <v>381.3</v>
      </c>
      <c r="L22" s="1" t="str">
        <v/>
      </c>
    </row>
    <row r="23" spans="1:12" hidden="1" x14ac:dyDescent="0.25">
      <c r="A23" s="1" t="s">
        <v>52</v>
      </c>
      <c r="B23" s="1" t="s">
        <v>16</v>
      </c>
      <c r="C23" s="1">
        <v>381</v>
      </c>
      <c r="D23" s="1">
        <v>1250</v>
      </c>
      <c r="E23" s="1">
        <v>102</v>
      </c>
      <c r="F23" s="1">
        <v>1931</v>
      </c>
      <c r="G23" s="1" t="s">
        <v>33</v>
      </c>
      <c r="H23" s="1" t="s">
        <v>18</v>
      </c>
      <c r="I23" s="1">
        <v>381</v>
      </c>
      <c r="J23" s="1">
        <v>381</v>
      </c>
      <c r="K23" s="1">
        <v>381</v>
      </c>
      <c r="L23" s="1" t="str">
        <v/>
      </c>
    </row>
    <row r="24" spans="1:12" hidden="1" x14ac:dyDescent="0.25">
      <c r="A24" s="1" t="s">
        <v>53</v>
      </c>
      <c r="B24" s="1" t="s">
        <v>9</v>
      </c>
      <c r="C24" s="1">
        <v>380.5</v>
      </c>
      <c r="D24" s="1">
        <v>1248</v>
      </c>
      <c r="E24" s="1">
        <v>87</v>
      </c>
      <c r="F24" s="1">
        <v>2012</v>
      </c>
      <c r="G24" s="1" t="s">
        <v>39</v>
      </c>
      <c r="H24" s="1" t="s">
        <v>43</v>
      </c>
      <c r="I24" s="1">
        <v>380.3904</v>
      </c>
      <c r="J24" s="1">
        <v>380</v>
      </c>
      <c r="K24" s="1">
        <v>380.4</v>
      </c>
      <c r="L24" s="1" t="str">
        <v/>
      </c>
    </row>
    <row r="25" spans="1:12" hidden="1" x14ac:dyDescent="0.25">
      <c r="A25" s="1" t="s">
        <v>54</v>
      </c>
      <c r="B25" s="1" t="s">
        <v>25</v>
      </c>
      <c r="C25" s="1">
        <v>373.9</v>
      </c>
      <c r="D25" s="1">
        <v>1227</v>
      </c>
      <c r="E25" s="1">
        <v>78</v>
      </c>
      <c r="F25" s="1">
        <v>1992</v>
      </c>
      <c r="G25" s="1" t="s">
        <v>39</v>
      </c>
      <c r="H25" s="1" t="s">
        <v>18</v>
      </c>
      <c r="I25" s="1">
        <v>373.9896</v>
      </c>
      <c r="J25" s="1">
        <v>374</v>
      </c>
      <c r="K25" s="1">
        <v>374</v>
      </c>
      <c r="L25" s="1" t="str">
        <v/>
      </c>
    </row>
    <row r="26" spans="1:12" hidden="1" x14ac:dyDescent="0.25">
      <c r="A26" s="1" t="s">
        <v>55</v>
      </c>
      <c r="B26" s="1" t="s">
        <v>25</v>
      </c>
      <c r="C26" s="1">
        <v>367.4</v>
      </c>
      <c r="D26" s="1">
        <v>1205</v>
      </c>
      <c r="E26" s="1">
        <v>72</v>
      </c>
      <c r="F26" s="1">
        <v>1990</v>
      </c>
      <c r="G26" s="1" t="s">
        <v>17</v>
      </c>
      <c r="H26" s="1" t="s">
        <v>18</v>
      </c>
      <c r="I26" s="1">
        <v>367.28399999999999</v>
      </c>
      <c r="J26" s="1">
        <v>367</v>
      </c>
      <c r="K26" s="1">
        <v>367.3</v>
      </c>
      <c r="L26" s="1" t="str">
        <v/>
      </c>
    </row>
    <row r="27" spans="1:12" hidden="1" x14ac:dyDescent="0.25">
      <c r="A27" s="1" t="s">
        <v>56</v>
      </c>
      <c r="B27" s="1" t="s">
        <v>16</v>
      </c>
      <c r="C27" s="1">
        <v>365.8</v>
      </c>
      <c r="D27" s="1">
        <v>1200</v>
      </c>
      <c r="E27" s="1">
        <v>55</v>
      </c>
      <c r="F27" s="1">
        <v>2009</v>
      </c>
      <c r="G27" s="1" t="s">
        <v>17</v>
      </c>
      <c r="H27" s="1" t="s">
        <v>18</v>
      </c>
      <c r="I27" s="1">
        <v>365.76</v>
      </c>
      <c r="J27" s="1">
        <v>366</v>
      </c>
      <c r="K27" s="1">
        <v>365.8</v>
      </c>
      <c r="L27" s="1" t="str">
        <v/>
      </c>
    </row>
    <row r="28" spans="1:12" hidden="1" x14ac:dyDescent="0.25">
      <c r="A28" s="1" t="s">
        <v>57</v>
      </c>
      <c r="B28" s="1" t="s">
        <v>9</v>
      </c>
      <c r="C28" s="1">
        <v>360</v>
      </c>
      <c r="D28" s="1">
        <v>1181</v>
      </c>
      <c r="E28" s="1">
        <v>68</v>
      </c>
      <c r="F28" s="1">
        <v>2008</v>
      </c>
      <c r="G28" s="1" t="s">
        <v>39</v>
      </c>
      <c r="H28" s="1" t="s">
        <v>18</v>
      </c>
      <c r="I28" s="1">
        <v>359.96880000000004</v>
      </c>
      <c r="J28" s="1">
        <v>360</v>
      </c>
      <c r="K28" s="1">
        <v>360</v>
      </c>
      <c r="L28" s="1" t="str">
        <v/>
      </c>
    </row>
    <row r="29" spans="1:12" hidden="1" x14ac:dyDescent="0.25">
      <c r="A29" s="1" t="s">
        <v>58</v>
      </c>
      <c r="B29" s="1" t="s">
        <v>37</v>
      </c>
      <c r="C29" s="1">
        <v>360</v>
      </c>
      <c r="D29" s="1">
        <v>1181</v>
      </c>
      <c r="E29" s="1">
        <v>60</v>
      </c>
      <c r="F29" s="1">
        <v>2012</v>
      </c>
      <c r="G29" s="1" t="s">
        <v>39</v>
      </c>
      <c r="H29" s="1" t="s">
        <v>18</v>
      </c>
      <c r="I29" s="1">
        <v>359.96880000000004</v>
      </c>
      <c r="J29" s="1">
        <v>360</v>
      </c>
      <c r="K29" s="1">
        <v>360</v>
      </c>
      <c r="L29" s="1" t="str">
        <v/>
      </c>
    </row>
    <row r="30" spans="1:12" hidden="1" x14ac:dyDescent="0.25">
      <c r="A30" s="1" t="s">
        <v>59</v>
      </c>
      <c r="B30" s="1" t="s">
        <v>9</v>
      </c>
      <c r="C30" s="1">
        <v>355.4</v>
      </c>
      <c r="D30" s="1">
        <v>1166</v>
      </c>
      <c r="E30" s="1">
        <v>82</v>
      </c>
      <c r="F30" s="1">
        <v>2012</v>
      </c>
      <c r="G30" s="1" t="s">
        <v>39</v>
      </c>
      <c r="H30" s="1" t="s">
        <v>60</v>
      </c>
      <c r="I30" s="1">
        <v>355.39680000000004</v>
      </c>
      <c r="J30" s="1">
        <v>355</v>
      </c>
      <c r="K30" s="1">
        <v>355.4</v>
      </c>
      <c r="L30" s="1" t="str">
        <v/>
      </c>
    </row>
    <row r="31" spans="1:12" hidden="1" x14ac:dyDescent="0.25">
      <c r="A31" s="1" t="s">
        <v>61</v>
      </c>
      <c r="B31" s="1" t="s">
        <v>9</v>
      </c>
      <c r="C31" s="1">
        <v>355.4</v>
      </c>
      <c r="D31" s="1">
        <v>1166</v>
      </c>
      <c r="E31" s="1">
        <v>82</v>
      </c>
      <c r="F31" s="1">
        <v>2013</v>
      </c>
      <c r="G31" s="1" t="s">
        <v>39</v>
      </c>
      <c r="H31" s="1" t="s">
        <v>60</v>
      </c>
      <c r="I31" s="1">
        <v>355.39680000000004</v>
      </c>
      <c r="J31" s="1">
        <v>355</v>
      </c>
      <c r="K31" s="1">
        <v>355.4</v>
      </c>
      <c r="L31" s="1" t="str">
        <v/>
      </c>
    </row>
    <row r="32" spans="1:12" hidden="1" x14ac:dyDescent="0.25">
      <c r="A32" s="1" t="s">
        <v>62</v>
      </c>
      <c r="B32" s="1" t="s">
        <v>9</v>
      </c>
      <c r="C32" s="1">
        <v>354.6</v>
      </c>
      <c r="D32" s="1">
        <v>1163</v>
      </c>
      <c r="E32" s="1">
        <v>54</v>
      </c>
      <c r="F32" s="1">
        <v>2000</v>
      </c>
      <c r="G32" s="1" t="s">
        <v>17</v>
      </c>
      <c r="H32" s="1" t="s">
        <v>18</v>
      </c>
      <c r="I32" s="1">
        <v>354.48240000000004</v>
      </c>
      <c r="J32" s="1">
        <v>354</v>
      </c>
      <c r="K32" s="1">
        <v>354.5</v>
      </c>
      <c r="L32" s="1" t="str">
        <v/>
      </c>
    </row>
    <row r="33" spans="1:12" hidden="1" x14ac:dyDescent="0.25">
      <c r="A33" s="1" t="s">
        <v>63</v>
      </c>
      <c r="B33" s="1" t="s">
        <v>9</v>
      </c>
      <c r="C33" s="1">
        <v>352</v>
      </c>
      <c r="D33" s="1">
        <v>1155</v>
      </c>
      <c r="E33" s="1">
        <v>86</v>
      </c>
      <c r="F33" s="1">
        <v>2011</v>
      </c>
      <c r="G33" s="1" t="s">
        <v>39</v>
      </c>
      <c r="H33" s="1" t="s">
        <v>43</v>
      </c>
      <c r="I33" s="1">
        <v>352.04400000000004</v>
      </c>
      <c r="J33" s="1">
        <v>352</v>
      </c>
      <c r="K33" s="1">
        <v>352</v>
      </c>
      <c r="L33" s="1" t="str">
        <v/>
      </c>
    </row>
    <row r="34" spans="1:12" hidden="1" x14ac:dyDescent="0.25">
      <c r="A34" s="1" t="s">
        <v>64</v>
      </c>
      <c r="B34" s="1" t="s">
        <v>65</v>
      </c>
      <c r="C34" s="1">
        <v>347.5</v>
      </c>
      <c r="D34" s="1">
        <v>1140</v>
      </c>
      <c r="E34" s="1">
        <v>85</v>
      </c>
      <c r="F34" s="1">
        <v>1997</v>
      </c>
      <c r="G34" s="1" t="s">
        <v>17</v>
      </c>
      <c r="H34" s="1" t="s">
        <v>23</v>
      </c>
      <c r="I34" s="1">
        <v>347.47200000000004</v>
      </c>
      <c r="J34" s="1">
        <v>347</v>
      </c>
      <c r="K34" s="1">
        <v>347.5</v>
      </c>
      <c r="L34" s="1" t="str">
        <v/>
      </c>
    </row>
    <row r="35" spans="1:12" hidden="1" x14ac:dyDescent="0.25">
      <c r="A35" s="1" t="s">
        <v>66</v>
      </c>
      <c r="B35" s="1" t="s">
        <v>32</v>
      </c>
      <c r="C35" s="1">
        <v>346.3</v>
      </c>
      <c r="D35" s="1">
        <v>1136</v>
      </c>
      <c r="E35" s="1">
        <v>83</v>
      </c>
      <c r="F35" s="1">
        <v>1973</v>
      </c>
      <c r="G35" s="1" t="s">
        <v>33</v>
      </c>
      <c r="H35" s="1" t="s">
        <v>18</v>
      </c>
      <c r="I35" s="1">
        <v>346.25280000000004</v>
      </c>
      <c r="J35" s="1">
        <v>346</v>
      </c>
      <c r="K35" s="1">
        <v>346.3</v>
      </c>
      <c r="L35" s="1" t="str">
        <v/>
      </c>
    </row>
    <row r="36" spans="1:12" hidden="1" x14ac:dyDescent="0.25">
      <c r="A36" s="1" t="s">
        <v>67</v>
      </c>
      <c r="B36" s="1" t="s">
        <v>25</v>
      </c>
      <c r="C36" s="1">
        <v>346</v>
      </c>
      <c r="D36" s="1">
        <v>1135</v>
      </c>
      <c r="E36" s="1">
        <v>73</v>
      </c>
      <c r="F36" s="1">
        <v>1998</v>
      </c>
      <c r="G36" s="1" t="s">
        <v>33</v>
      </c>
      <c r="H36" s="1" t="s">
        <v>18</v>
      </c>
      <c r="I36" s="1">
        <v>345.94800000000004</v>
      </c>
      <c r="J36" s="1">
        <v>346</v>
      </c>
      <c r="K36" s="1">
        <v>345.9</v>
      </c>
      <c r="L36" s="1" t="str">
        <v/>
      </c>
    </row>
    <row r="37" spans="1:12" hidden="1" x14ac:dyDescent="0.25">
      <c r="A37" s="1" t="s">
        <v>68</v>
      </c>
      <c r="B37" s="1" t="s">
        <v>32</v>
      </c>
      <c r="C37" s="1">
        <v>343.7</v>
      </c>
      <c r="D37" s="1">
        <v>1128</v>
      </c>
      <c r="E37" s="1">
        <v>100</v>
      </c>
      <c r="F37" s="1">
        <v>1969</v>
      </c>
      <c r="G37" s="1" t="s">
        <v>33</v>
      </c>
      <c r="H37" s="1" t="s">
        <v>69</v>
      </c>
      <c r="I37" s="1">
        <v>343.81440000000003</v>
      </c>
      <c r="J37" s="1">
        <v>344</v>
      </c>
      <c r="K37" s="1">
        <v>343.8</v>
      </c>
      <c r="L37" s="1" t="str">
        <v/>
      </c>
    </row>
    <row r="38" spans="1:12" hidden="1" x14ac:dyDescent="0.25">
      <c r="A38" s="1" t="s">
        <v>70</v>
      </c>
      <c r="B38" s="1" t="s">
        <v>71</v>
      </c>
      <c r="C38" s="1">
        <v>339</v>
      </c>
      <c r="D38" s="1">
        <v>1112</v>
      </c>
      <c r="E38" s="1">
        <v>68</v>
      </c>
      <c r="F38" s="1">
        <v>2014</v>
      </c>
      <c r="G38" s="1" t="s">
        <v>17</v>
      </c>
      <c r="H38" s="1" t="s">
        <v>23</v>
      </c>
      <c r="I38" s="1">
        <v>338.93760000000003</v>
      </c>
      <c r="J38" s="1">
        <v>339</v>
      </c>
      <c r="K38" s="1">
        <v>338.9</v>
      </c>
      <c r="L38" s="1" t="str">
        <v/>
      </c>
    </row>
    <row r="39" spans="1:12" hidden="1" x14ac:dyDescent="0.25">
      <c r="A39" s="1" t="s">
        <v>72</v>
      </c>
      <c r="B39" s="1" t="s">
        <v>73</v>
      </c>
      <c r="C39" s="1">
        <v>338.9</v>
      </c>
      <c r="D39" s="1">
        <v>1112</v>
      </c>
      <c r="E39" s="1">
        <v>72</v>
      </c>
      <c r="F39" s="1">
        <v>2015</v>
      </c>
      <c r="G39" s="1" t="s">
        <v>17</v>
      </c>
      <c r="H39" s="1" t="s">
        <v>74</v>
      </c>
      <c r="I39" s="1">
        <v>338.93760000000003</v>
      </c>
      <c r="J39" s="1">
        <v>339</v>
      </c>
      <c r="K39" s="1">
        <v>338.9</v>
      </c>
      <c r="L39" s="1" t="str">
        <v/>
      </c>
    </row>
    <row r="40" spans="1:12" hidden="1" x14ac:dyDescent="0.25">
      <c r="A40" s="1" t="s">
        <v>75</v>
      </c>
      <c r="B40" s="1" t="s">
        <v>76</v>
      </c>
      <c r="C40" s="1">
        <v>338.8</v>
      </c>
      <c r="D40" s="1">
        <v>1112</v>
      </c>
      <c r="E40" s="1">
        <v>75</v>
      </c>
      <c r="F40" s="1">
        <v>2013</v>
      </c>
      <c r="G40" s="1" t="s">
        <v>39</v>
      </c>
      <c r="H40" s="1" t="s">
        <v>69</v>
      </c>
      <c r="I40" s="1">
        <v>338.93760000000003</v>
      </c>
      <c r="J40" s="1">
        <v>339</v>
      </c>
      <c r="K40" s="1">
        <v>338.9</v>
      </c>
      <c r="L40" s="1" t="str">
        <v/>
      </c>
    </row>
    <row r="41" spans="1:12" hidden="1" x14ac:dyDescent="0.25">
      <c r="A41" s="1" t="s">
        <v>77</v>
      </c>
      <c r="B41" s="1" t="s">
        <v>78</v>
      </c>
      <c r="C41" s="1">
        <v>336.9</v>
      </c>
      <c r="D41" s="1">
        <v>1105</v>
      </c>
      <c r="E41" s="1">
        <v>75</v>
      </c>
      <c r="F41" s="1">
        <v>2011</v>
      </c>
      <c r="G41" s="1" t="s">
        <v>17</v>
      </c>
      <c r="H41" s="1" t="s">
        <v>18</v>
      </c>
      <c r="I41" s="1">
        <v>336.80400000000003</v>
      </c>
      <c r="J41" s="1">
        <v>337</v>
      </c>
      <c r="K41" s="1">
        <v>336.8</v>
      </c>
      <c r="L41" s="1" t="str">
        <v/>
      </c>
    </row>
    <row r="42" spans="1:12" hidden="1" x14ac:dyDescent="0.25">
      <c r="A42" s="1" t="s">
        <v>79</v>
      </c>
      <c r="B42" s="1" t="s">
        <v>22</v>
      </c>
      <c r="C42" s="1">
        <v>333.3</v>
      </c>
      <c r="D42" s="1">
        <v>1094</v>
      </c>
      <c r="E42" s="1">
        <v>60</v>
      </c>
      <c r="F42" s="1">
        <v>2006</v>
      </c>
      <c r="G42" s="1" t="s">
        <v>39</v>
      </c>
      <c r="H42" s="1" t="s">
        <v>23</v>
      </c>
      <c r="I42" s="1">
        <v>333.45120000000003</v>
      </c>
      <c r="J42" s="1">
        <v>333</v>
      </c>
      <c r="K42" s="1">
        <v>333.5</v>
      </c>
      <c r="L42" s="1" t="str">
        <v/>
      </c>
    </row>
    <row r="43" spans="1:12" hidden="1" x14ac:dyDescent="0.25">
      <c r="A43" s="1" t="s">
        <v>80</v>
      </c>
      <c r="B43" s="1" t="s">
        <v>9</v>
      </c>
      <c r="C43" s="1">
        <v>333</v>
      </c>
      <c r="D43" s="1">
        <v>1093</v>
      </c>
      <c r="E43" s="1">
        <v>71</v>
      </c>
      <c r="F43" s="1">
        <v>2007</v>
      </c>
      <c r="G43" s="1" t="s">
        <v>17</v>
      </c>
      <c r="H43" s="1" t="s">
        <v>60</v>
      </c>
      <c r="I43" s="1">
        <v>333.14640000000003</v>
      </c>
      <c r="J43" s="1">
        <v>333</v>
      </c>
      <c r="K43" s="1">
        <v>333.1</v>
      </c>
      <c r="L43" s="1" t="str">
        <v/>
      </c>
    </row>
    <row r="44" spans="1:12" hidden="1" x14ac:dyDescent="0.25">
      <c r="A44" s="1" t="s">
        <v>81</v>
      </c>
      <c r="B44" s="1" t="s">
        <v>82</v>
      </c>
      <c r="C44" s="1">
        <v>331</v>
      </c>
      <c r="D44" s="1">
        <v>1086</v>
      </c>
      <c r="E44" s="1">
        <v>68</v>
      </c>
      <c r="F44" s="1">
        <v>2008</v>
      </c>
      <c r="G44" s="1" t="s">
        <v>33</v>
      </c>
      <c r="H44" s="1" t="s">
        <v>18</v>
      </c>
      <c r="I44" s="1">
        <v>331.01280000000003</v>
      </c>
      <c r="J44" s="1">
        <v>331</v>
      </c>
      <c r="K44" s="1">
        <v>331</v>
      </c>
      <c r="L44" s="1" t="str">
        <v/>
      </c>
    </row>
    <row r="45" spans="1:12" x14ac:dyDescent="0.25">
      <c r="A45" s="1" t="s">
        <v>83</v>
      </c>
      <c r="B45" s="1" t="s">
        <v>84</v>
      </c>
      <c r="C45" s="1">
        <v>330</v>
      </c>
      <c r="D45" s="1">
        <v>1083</v>
      </c>
      <c r="E45" s="1">
        <v>74</v>
      </c>
      <c r="F45" s="1">
        <v>2010</v>
      </c>
      <c r="G45" s="1" t="s">
        <v>17</v>
      </c>
      <c r="H45" s="1" t="s">
        <v>23</v>
      </c>
      <c r="I45" s="1">
        <v>330.09840000000003</v>
      </c>
      <c r="J45" s="1">
        <v>330</v>
      </c>
      <c r="K45" s="1">
        <v>330.1</v>
      </c>
      <c r="L45" s="1" t="str">
        <v/>
      </c>
    </row>
    <row r="46" spans="1:12" x14ac:dyDescent="0.25">
      <c r="A46" s="1" t="s">
        <v>85</v>
      </c>
      <c r="B46" s="1" t="s">
        <v>86</v>
      </c>
      <c r="C46" s="1">
        <v>328.6</v>
      </c>
      <c r="D46" s="1">
        <v>1078</v>
      </c>
      <c r="E46" s="1">
        <v>72</v>
      </c>
      <c r="F46" s="1">
        <v>2012</v>
      </c>
      <c r="G46" s="1" t="s">
        <v>39</v>
      </c>
      <c r="H46" s="1" t="s">
        <v>87</v>
      </c>
      <c r="I46" s="1">
        <v>328.57440000000003</v>
      </c>
      <c r="J46" s="1">
        <v>329</v>
      </c>
      <c r="K46" s="1">
        <v>328.6</v>
      </c>
      <c r="L46" s="1" t="str">
        <v/>
      </c>
    </row>
    <row r="47" spans="1:12" x14ac:dyDescent="0.25">
      <c r="A47" s="1" t="s">
        <v>88</v>
      </c>
      <c r="B47" s="1" t="s">
        <v>89</v>
      </c>
      <c r="C47" s="1">
        <v>328</v>
      </c>
      <c r="D47" s="1">
        <v>1076</v>
      </c>
      <c r="E47" s="1">
        <v>72</v>
      </c>
      <c r="F47" s="1">
        <v>2011</v>
      </c>
      <c r="G47" s="1" t="s">
        <v>17</v>
      </c>
      <c r="H47" s="1" t="s">
        <v>40</v>
      </c>
      <c r="I47" s="1">
        <v>327.96480000000003</v>
      </c>
      <c r="J47" s="1">
        <v>328</v>
      </c>
      <c r="K47" s="1">
        <v>328</v>
      </c>
      <c r="L47" s="1" t="str">
        <v/>
      </c>
    </row>
    <row r="48" spans="1:12" x14ac:dyDescent="0.25">
      <c r="A48" s="1" t="s">
        <v>90</v>
      </c>
      <c r="B48" s="1" t="s">
        <v>9</v>
      </c>
      <c r="C48" s="1">
        <v>328</v>
      </c>
      <c r="D48" s="1">
        <v>1076</v>
      </c>
      <c r="E48" s="1">
        <v>69</v>
      </c>
      <c r="F48" s="1">
        <v>2013</v>
      </c>
      <c r="G48" s="1" t="s">
        <v>39</v>
      </c>
      <c r="H48" s="1" t="s">
        <v>60</v>
      </c>
      <c r="I48" s="1">
        <v>327.96480000000003</v>
      </c>
      <c r="J48" s="1">
        <v>328</v>
      </c>
      <c r="K48" s="1">
        <v>328</v>
      </c>
      <c r="L48" s="1" t="str">
        <v/>
      </c>
    </row>
    <row r="49" spans="1:12" x14ac:dyDescent="0.25">
      <c r="A49" s="1" t="s">
        <v>91</v>
      </c>
      <c r="B49" s="1" t="s">
        <v>71</v>
      </c>
      <c r="C49" s="1">
        <v>328</v>
      </c>
      <c r="D49" s="1">
        <v>1076</v>
      </c>
      <c r="E49" s="1">
        <v>68</v>
      </c>
      <c r="F49" s="1">
        <v>2014</v>
      </c>
      <c r="G49" s="1" t="s">
        <v>17</v>
      </c>
      <c r="H49" s="1" t="s">
        <v>92</v>
      </c>
      <c r="I49" s="1">
        <v>327.96480000000003</v>
      </c>
      <c r="J49" s="1">
        <v>328</v>
      </c>
      <c r="K49" s="1">
        <v>328</v>
      </c>
      <c r="L49" s="1" t="str">
        <v/>
      </c>
    </row>
    <row r="50" spans="1:12" x14ac:dyDescent="0.25">
      <c r="A50" s="1" t="s">
        <v>93</v>
      </c>
      <c r="B50" s="1" t="s">
        <v>9</v>
      </c>
      <c r="C50" s="1">
        <v>326</v>
      </c>
      <c r="D50" s="1">
        <v>1070</v>
      </c>
      <c r="E50" s="1">
        <v>80</v>
      </c>
      <c r="F50" s="1">
        <v>2010</v>
      </c>
      <c r="G50" s="1" t="s">
        <v>39</v>
      </c>
      <c r="H50" s="1" t="s">
        <v>69</v>
      </c>
      <c r="I50" s="1">
        <v>326.13600000000002</v>
      </c>
      <c r="J50" s="1">
        <v>326</v>
      </c>
      <c r="K50" s="1">
        <v>326.10000000000002</v>
      </c>
      <c r="L50" s="1" t="str">
        <v/>
      </c>
    </row>
    <row r="51" spans="1:12" x14ac:dyDescent="0.25">
      <c r="A51" s="1" t="s">
        <v>94</v>
      </c>
      <c r="B51" s="1" t="s">
        <v>51</v>
      </c>
      <c r="C51" s="1">
        <v>324</v>
      </c>
      <c r="D51" s="1">
        <v>1063</v>
      </c>
      <c r="E51" s="1">
        <v>72</v>
      </c>
      <c r="F51" s="1">
        <v>2013</v>
      </c>
      <c r="G51" s="1" t="s">
        <v>39</v>
      </c>
      <c r="H51" s="1" t="s">
        <v>69</v>
      </c>
      <c r="I51" s="1">
        <v>324.00240000000002</v>
      </c>
      <c r="J51" s="1">
        <v>324</v>
      </c>
      <c r="K51" s="1">
        <v>324</v>
      </c>
      <c r="L51" s="1" t="str">
        <v/>
      </c>
    </row>
    <row r="52" spans="1:12" hidden="1" x14ac:dyDescent="0.25">
      <c r="A52" s="1" t="s">
        <v>95</v>
      </c>
      <c r="B52" s="1" t="s">
        <v>30</v>
      </c>
      <c r="C52" s="1">
        <v>324</v>
      </c>
      <c r="D52" s="1">
        <v>1063</v>
      </c>
      <c r="E52" s="1">
        <v>62</v>
      </c>
      <c r="F52" s="1">
        <v>2013</v>
      </c>
      <c r="G52" s="1" t="s">
        <v>17</v>
      </c>
      <c r="H52" s="1" t="s">
        <v>23</v>
      </c>
      <c r="I52" s="1">
        <v>324.00240000000002</v>
      </c>
      <c r="J52" s="1">
        <v>324</v>
      </c>
      <c r="K52" s="1">
        <v>324</v>
      </c>
      <c r="L52" s="1" t="str">
        <v/>
      </c>
    </row>
    <row r="53" spans="1:12" hidden="1" x14ac:dyDescent="0.25">
      <c r="A53" s="1" t="s">
        <v>96</v>
      </c>
      <c r="B53" s="1" t="s">
        <v>97</v>
      </c>
      <c r="C53" s="1">
        <v>322.5</v>
      </c>
      <c r="D53" s="1">
        <v>1058</v>
      </c>
      <c r="E53" s="1">
        <v>78</v>
      </c>
      <c r="F53" s="1">
        <v>2005</v>
      </c>
      <c r="G53" s="1" t="s">
        <v>39</v>
      </c>
      <c r="H53" s="1" t="s">
        <v>43</v>
      </c>
      <c r="I53" s="1">
        <v>322.47840000000002</v>
      </c>
      <c r="J53" s="1">
        <v>322</v>
      </c>
      <c r="K53" s="1">
        <v>322.5</v>
      </c>
      <c r="L53" s="1" t="str">
        <v/>
      </c>
    </row>
    <row r="54" spans="1:12" hidden="1" x14ac:dyDescent="0.25">
      <c r="A54" s="1" t="s">
        <v>98</v>
      </c>
      <c r="B54" s="1" t="s">
        <v>99</v>
      </c>
      <c r="C54" s="1">
        <v>321.89999999999998</v>
      </c>
      <c r="D54" s="1">
        <v>1056</v>
      </c>
      <c r="E54" s="1">
        <v>68</v>
      </c>
      <c r="F54" s="1">
        <v>2011</v>
      </c>
      <c r="G54" s="1" t="s">
        <v>39</v>
      </c>
      <c r="H54" s="1" t="s">
        <v>23</v>
      </c>
      <c r="I54" s="1">
        <v>321.86880000000002</v>
      </c>
      <c r="J54" s="1">
        <v>322</v>
      </c>
      <c r="K54" s="1">
        <v>321.89999999999998</v>
      </c>
      <c r="L54" s="1" t="str">
        <v/>
      </c>
    </row>
    <row r="55" spans="1:12" hidden="1" x14ac:dyDescent="0.25">
      <c r="A55" s="1" t="s">
        <v>100</v>
      </c>
      <c r="B55" s="1" t="s">
        <v>9</v>
      </c>
      <c r="C55" s="1">
        <v>321</v>
      </c>
      <c r="D55" s="1">
        <v>1053</v>
      </c>
      <c r="E55" s="1">
        <v>56</v>
      </c>
      <c r="F55" s="1">
        <v>1999</v>
      </c>
      <c r="G55" s="1" t="s">
        <v>17</v>
      </c>
      <c r="H55" s="1" t="s">
        <v>60</v>
      </c>
      <c r="I55" s="1">
        <v>320.95440000000002</v>
      </c>
      <c r="J55" s="1">
        <v>321</v>
      </c>
      <c r="K55" s="1">
        <v>321</v>
      </c>
      <c r="L55" s="1" t="str">
        <v/>
      </c>
    </row>
    <row r="56" spans="1:12" hidden="1" x14ac:dyDescent="0.25">
      <c r="A56" s="1" t="s">
        <v>101</v>
      </c>
      <c r="B56" s="1" t="s">
        <v>25</v>
      </c>
      <c r="C56" s="1">
        <v>320.39999999999998</v>
      </c>
      <c r="D56" s="1">
        <v>1051</v>
      </c>
      <c r="E56" s="1">
        <v>80</v>
      </c>
      <c r="F56" s="1">
        <v>2006</v>
      </c>
      <c r="G56" s="1" t="s">
        <v>39</v>
      </c>
      <c r="H56" s="1" t="s">
        <v>23</v>
      </c>
      <c r="I56" s="1">
        <v>320.34480000000002</v>
      </c>
      <c r="J56" s="1">
        <v>320</v>
      </c>
      <c r="K56" s="1">
        <v>320.3</v>
      </c>
      <c r="L56" s="1" t="str">
        <v/>
      </c>
    </row>
    <row r="57" spans="1:12" hidden="1" x14ac:dyDescent="0.25">
      <c r="A57" s="1" t="s">
        <v>102</v>
      </c>
      <c r="B57" s="1" t="s">
        <v>16</v>
      </c>
      <c r="C57" s="1">
        <v>318.89999999999998</v>
      </c>
      <c r="D57" s="1">
        <v>1046</v>
      </c>
      <c r="E57" s="1">
        <v>77</v>
      </c>
      <c r="F57" s="1">
        <v>1930</v>
      </c>
      <c r="G57" s="1" t="s">
        <v>33</v>
      </c>
      <c r="H57" s="1" t="s">
        <v>18</v>
      </c>
      <c r="I57" s="1">
        <v>318.82080000000002</v>
      </c>
      <c r="J57" s="1">
        <v>319</v>
      </c>
      <c r="K57" s="1">
        <v>318.8</v>
      </c>
      <c r="L57" s="1" t="str">
        <v/>
      </c>
    </row>
    <row r="58" spans="1:12" hidden="1" x14ac:dyDescent="0.25">
      <c r="A58" s="1" t="s">
        <v>103</v>
      </c>
      <c r="B58" s="1" t="s">
        <v>16</v>
      </c>
      <c r="C58" s="1">
        <v>318.8</v>
      </c>
      <c r="D58" s="1">
        <v>1046</v>
      </c>
      <c r="E58" s="1">
        <v>52</v>
      </c>
      <c r="F58" s="1">
        <v>2007</v>
      </c>
      <c r="G58" s="1" t="s">
        <v>33</v>
      </c>
      <c r="H58" s="1" t="s">
        <v>18</v>
      </c>
      <c r="I58" s="1">
        <v>318.82080000000002</v>
      </c>
      <c r="J58" s="1">
        <v>319</v>
      </c>
      <c r="K58" s="1">
        <v>318.8</v>
      </c>
      <c r="L58" s="1" t="str">
        <v/>
      </c>
    </row>
    <row r="59" spans="1:12" hidden="1" x14ac:dyDescent="0.25">
      <c r="A59" s="1" t="s">
        <v>104</v>
      </c>
      <c r="B59" s="1" t="s">
        <v>9</v>
      </c>
      <c r="C59" s="1">
        <v>317.60000000000002</v>
      </c>
      <c r="D59" s="1">
        <v>1042</v>
      </c>
      <c r="E59" s="1">
        <v>72</v>
      </c>
      <c r="F59" s="1">
        <v>2010</v>
      </c>
      <c r="G59" s="1" t="s">
        <v>39</v>
      </c>
      <c r="H59" s="1" t="s">
        <v>43</v>
      </c>
      <c r="I59" s="1">
        <v>317.60160000000002</v>
      </c>
      <c r="J59" s="1">
        <v>318</v>
      </c>
      <c r="K59" s="1">
        <v>317.60000000000002</v>
      </c>
      <c r="L59" s="1" t="str">
        <v/>
      </c>
    </row>
    <row r="60" spans="1:12" hidden="1" x14ac:dyDescent="0.25">
      <c r="A60" s="1" t="s">
        <v>105</v>
      </c>
      <c r="B60" s="1" t="s">
        <v>106</v>
      </c>
      <c r="C60" s="1">
        <v>311.8</v>
      </c>
      <c r="D60" s="1">
        <v>1023</v>
      </c>
      <c r="E60" s="1">
        <v>55</v>
      </c>
      <c r="F60" s="1">
        <v>1992</v>
      </c>
      <c r="G60" s="1" t="s">
        <v>17</v>
      </c>
      <c r="H60" s="1" t="s">
        <v>18</v>
      </c>
      <c r="I60" s="1">
        <v>311.81040000000002</v>
      </c>
      <c r="J60" s="1">
        <v>312</v>
      </c>
      <c r="K60" s="1">
        <v>311.8</v>
      </c>
      <c r="L60" s="1" t="str">
        <v/>
      </c>
    </row>
    <row r="61" spans="1:12" hidden="1" x14ac:dyDescent="0.25">
      <c r="A61" s="1" t="s">
        <v>107</v>
      </c>
      <c r="B61" s="1" t="s">
        <v>108</v>
      </c>
      <c r="C61" s="1">
        <v>311</v>
      </c>
      <c r="D61" s="1">
        <v>1020</v>
      </c>
      <c r="E61" s="1">
        <v>75</v>
      </c>
      <c r="F61" s="1">
        <v>2014</v>
      </c>
      <c r="G61" s="1" t="s">
        <v>17</v>
      </c>
      <c r="H61" s="1" t="s">
        <v>23</v>
      </c>
      <c r="I61" s="1">
        <v>310.89600000000002</v>
      </c>
      <c r="J61" s="1">
        <v>311</v>
      </c>
      <c r="K61" s="1">
        <v>310.89999999999998</v>
      </c>
      <c r="L61" s="1" t="str">
        <v/>
      </c>
    </row>
    <row r="62" spans="1:12" hidden="1" x14ac:dyDescent="0.25">
      <c r="A62" s="1" t="s">
        <v>109</v>
      </c>
      <c r="B62" s="1" t="s">
        <v>110</v>
      </c>
      <c r="C62" s="1">
        <v>310.3</v>
      </c>
      <c r="D62" s="1">
        <v>1018</v>
      </c>
      <c r="E62" s="1">
        <v>73</v>
      </c>
      <c r="F62" s="1">
        <v>1990</v>
      </c>
      <c r="G62" s="1" t="s">
        <v>33</v>
      </c>
      <c r="H62" s="1" t="s">
        <v>18</v>
      </c>
      <c r="I62" s="1">
        <v>310.28640000000001</v>
      </c>
      <c r="J62" s="1">
        <v>310</v>
      </c>
      <c r="K62" s="1">
        <v>310.3</v>
      </c>
      <c r="L62" s="1" t="str">
        <v/>
      </c>
    </row>
    <row r="63" spans="1:12" hidden="1" x14ac:dyDescent="0.25">
      <c r="A63" s="1" t="s">
        <v>111</v>
      </c>
      <c r="B63" s="1" t="s">
        <v>9</v>
      </c>
      <c r="C63" s="1">
        <v>310</v>
      </c>
      <c r="D63" s="1">
        <v>1017</v>
      </c>
      <c r="E63" s="1">
        <v>83</v>
      </c>
      <c r="F63" s="1">
        <v>2010</v>
      </c>
      <c r="G63" s="1" t="s">
        <v>39</v>
      </c>
      <c r="H63" s="1" t="s">
        <v>43</v>
      </c>
      <c r="I63" s="1">
        <v>309.98160000000001</v>
      </c>
      <c r="J63" s="1">
        <v>310</v>
      </c>
      <c r="K63" s="1">
        <v>310</v>
      </c>
      <c r="L63" s="1" t="str">
        <v/>
      </c>
    </row>
    <row r="64" spans="1:12" hidden="1" x14ac:dyDescent="0.25">
      <c r="A64" s="1" t="s">
        <v>112</v>
      </c>
      <c r="B64" s="1" t="s">
        <v>27</v>
      </c>
      <c r="C64" s="1">
        <v>310</v>
      </c>
      <c r="D64" s="1">
        <v>1017</v>
      </c>
      <c r="E64" s="1">
        <v>55</v>
      </c>
      <c r="F64" s="1">
        <v>2001</v>
      </c>
      <c r="G64" s="1" t="s">
        <v>39</v>
      </c>
      <c r="H64" s="1" t="s">
        <v>18</v>
      </c>
      <c r="I64" s="1">
        <v>309.98160000000001</v>
      </c>
      <c r="J64" s="1">
        <v>310</v>
      </c>
      <c r="K64" s="1">
        <v>310</v>
      </c>
      <c r="L64" s="1" t="str">
        <v/>
      </c>
    </row>
    <row r="65" spans="1:12" hidden="1" x14ac:dyDescent="0.25">
      <c r="A65" s="1" t="s">
        <v>113</v>
      </c>
      <c r="B65" s="1" t="s">
        <v>37</v>
      </c>
      <c r="C65" s="1">
        <v>309.39999999999998</v>
      </c>
      <c r="D65" s="1">
        <v>1015</v>
      </c>
      <c r="E65" s="1">
        <v>73</v>
      </c>
      <c r="F65" s="1">
        <v>2015</v>
      </c>
      <c r="G65" s="1" t="s">
        <v>17</v>
      </c>
      <c r="H65" s="1" t="s">
        <v>18</v>
      </c>
      <c r="I65" s="1">
        <v>309.37200000000001</v>
      </c>
      <c r="J65" s="1">
        <v>309</v>
      </c>
      <c r="K65" s="1">
        <v>309.39999999999998</v>
      </c>
      <c r="L65" s="1" t="str">
        <v/>
      </c>
    </row>
    <row r="66" spans="1:12" hidden="1" x14ac:dyDescent="0.25">
      <c r="A66" s="1" t="s">
        <v>114</v>
      </c>
      <c r="B66" s="1" t="s">
        <v>37</v>
      </c>
      <c r="C66" s="1">
        <v>309.39999999999998</v>
      </c>
      <c r="D66" s="1">
        <v>1015</v>
      </c>
      <c r="E66" s="1">
        <v>71</v>
      </c>
      <c r="F66" s="1">
        <v>2013</v>
      </c>
      <c r="G66" s="1" t="s">
        <v>17</v>
      </c>
      <c r="H66" s="1" t="s">
        <v>18</v>
      </c>
      <c r="I66" s="1">
        <v>309.37200000000001</v>
      </c>
      <c r="J66" s="1">
        <v>309</v>
      </c>
      <c r="K66" s="1">
        <v>309.39999999999998</v>
      </c>
      <c r="L66" s="1" t="str">
        <v/>
      </c>
    </row>
    <row r="67" spans="1:12" hidden="1" x14ac:dyDescent="0.25">
      <c r="A67" s="1" t="s">
        <v>115</v>
      </c>
      <c r="B67" s="1" t="s">
        <v>9</v>
      </c>
      <c r="C67" s="1">
        <v>309</v>
      </c>
      <c r="D67" s="1">
        <v>1014</v>
      </c>
      <c r="E67" s="1">
        <v>56</v>
      </c>
      <c r="F67" s="1">
        <v>2000</v>
      </c>
      <c r="G67" s="1" t="s">
        <v>39</v>
      </c>
      <c r="H67" s="1" t="s">
        <v>60</v>
      </c>
      <c r="I67" s="1">
        <v>309.06720000000001</v>
      </c>
      <c r="J67" s="1">
        <v>309</v>
      </c>
      <c r="K67" s="1">
        <v>309.10000000000002</v>
      </c>
      <c r="L67" s="1" t="str">
        <v/>
      </c>
    </row>
    <row r="68" spans="1:12" hidden="1" x14ac:dyDescent="0.25">
      <c r="A68" s="1" t="s">
        <v>116</v>
      </c>
      <c r="B68" s="1" t="s">
        <v>117</v>
      </c>
      <c r="C68" s="1">
        <v>307.89999999999998</v>
      </c>
      <c r="D68" s="1">
        <v>1010</v>
      </c>
      <c r="E68" s="1">
        <v>68</v>
      </c>
      <c r="F68" s="1">
        <v>2014</v>
      </c>
      <c r="G68" s="1" t="s">
        <v>39</v>
      </c>
      <c r="H68" s="1" t="s">
        <v>40</v>
      </c>
      <c r="I68" s="1">
        <v>307.84800000000001</v>
      </c>
      <c r="J68" s="1">
        <v>308</v>
      </c>
      <c r="K68" s="1">
        <v>307.8</v>
      </c>
      <c r="L68" s="1" t="str">
        <v/>
      </c>
    </row>
    <row r="69" spans="1:12" hidden="1" x14ac:dyDescent="0.25">
      <c r="A69" s="1" t="s">
        <v>118</v>
      </c>
      <c r="B69" s="1" t="s">
        <v>32</v>
      </c>
      <c r="C69" s="1">
        <v>306.89999999999998</v>
      </c>
      <c r="D69" s="1">
        <v>1007</v>
      </c>
      <c r="E69" s="1">
        <v>60</v>
      </c>
      <c r="F69" s="1">
        <v>1989</v>
      </c>
      <c r="G69" s="1" t="s">
        <v>17</v>
      </c>
      <c r="H69" s="1" t="s">
        <v>18</v>
      </c>
      <c r="I69" s="1">
        <v>306.93360000000001</v>
      </c>
      <c r="J69" s="1">
        <v>307</v>
      </c>
      <c r="K69" s="1">
        <v>306.89999999999998</v>
      </c>
      <c r="L69" s="1" t="str">
        <v/>
      </c>
    </row>
    <row r="70" spans="1:12" hidden="1" x14ac:dyDescent="0.25">
      <c r="A70" s="1" t="s">
        <v>119</v>
      </c>
      <c r="B70" s="1" t="s">
        <v>9</v>
      </c>
      <c r="C70" s="1">
        <v>306.39999999999998</v>
      </c>
      <c r="D70" s="1">
        <v>1005</v>
      </c>
      <c r="E70" s="1">
        <v>73</v>
      </c>
      <c r="F70" s="1">
        <v>2013</v>
      </c>
      <c r="G70" s="1" t="s">
        <v>39</v>
      </c>
      <c r="H70" s="1" t="s">
        <v>43</v>
      </c>
      <c r="I70" s="1">
        <v>306.32400000000001</v>
      </c>
      <c r="J70" s="1">
        <v>306</v>
      </c>
      <c r="K70" s="1">
        <v>306.3</v>
      </c>
      <c r="L70" s="1" t="str">
        <v/>
      </c>
    </row>
    <row r="71" spans="1:12" hidden="1" x14ac:dyDescent="0.25">
      <c r="A71" s="1" t="s">
        <v>120</v>
      </c>
      <c r="B71" s="1" t="s">
        <v>16</v>
      </c>
      <c r="C71" s="1">
        <v>306.39999999999998</v>
      </c>
      <c r="D71" s="1">
        <v>1005</v>
      </c>
      <c r="E71" s="1">
        <v>75</v>
      </c>
      <c r="F71" s="1">
        <v>2014</v>
      </c>
      <c r="G71" s="1" t="s">
        <v>10</v>
      </c>
      <c r="H71" s="1" t="s">
        <v>40</v>
      </c>
      <c r="I71" s="1">
        <v>306.32400000000001</v>
      </c>
      <c r="J71" s="1">
        <v>306</v>
      </c>
      <c r="K71" s="1">
        <v>306.3</v>
      </c>
      <c r="L71" s="1" t="str">
        <v/>
      </c>
    </row>
    <row r="72" spans="1:12" hidden="1" x14ac:dyDescent="0.25">
      <c r="A72" s="1" t="s">
        <v>121</v>
      </c>
      <c r="B72" s="1" t="s">
        <v>35</v>
      </c>
      <c r="C72" s="1">
        <v>306</v>
      </c>
      <c r="D72" s="1">
        <v>1004</v>
      </c>
      <c r="E72" s="1">
        <v>85</v>
      </c>
      <c r="F72" s="1">
        <v>2013</v>
      </c>
      <c r="G72" s="1" t="s">
        <v>39</v>
      </c>
      <c r="H72" s="1" t="s">
        <v>43</v>
      </c>
      <c r="I72" s="1">
        <v>306.01920000000001</v>
      </c>
      <c r="J72" s="1">
        <v>306</v>
      </c>
      <c r="K72" s="1">
        <v>306</v>
      </c>
      <c r="L72" s="1" t="str">
        <v/>
      </c>
    </row>
    <row r="73" spans="1:12" hidden="1" x14ac:dyDescent="0.25">
      <c r="A73" s="1" t="s">
        <v>122</v>
      </c>
      <c r="B73" s="1" t="s">
        <v>123</v>
      </c>
      <c r="C73" s="1">
        <v>306</v>
      </c>
      <c r="D73" s="1">
        <v>1004</v>
      </c>
      <c r="E73" s="1">
        <v>73</v>
      </c>
      <c r="F73" s="1">
        <v>2013</v>
      </c>
      <c r="G73" s="1" t="s">
        <v>17</v>
      </c>
      <c r="H73" s="1" t="s">
        <v>124</v>
      </c>
      <c r="I73" s="1">
        <v>306.01920000000001</v>
      </c>
      <c r="J73" s="1">
        <v>306</v>
      </c>
      <c r="K73" s="1">
        <v>306</v>
      </c>
      <c r="L73" s="1" t="str">
        <v/>
      </c>
    </row>
    <row r="74" spans="1:12" hidden="1" x14ac:dyDescent="0.25">
      <c r="A74" s="1" t="s">
        <v>125</v>
      </c>
      <c r="B74" s="1" t="s">
        <v>126</v>
      </c>
      <c r="C74" s="1">
        <v>305.39999999999998</v>
      </c>
      <c r="D74" s="1">
        <v>1002</v>
      </c>
      <c r="E74" s="1">
        <v>75</v>
      </c>
      <c r="F74" s="1">
        <v>1982</v>
      </c>
      <c r="G74" s="1" t="s">
        <v>17</v>
      </c>
      <c r="H74" s="1" t="s">
        <v>18</v>
      </c>
      <c r="I74" s="1">
        <v>305.40960000000001</v>
      </c>
      <c r="J74" s="1">
        <v>305</v>
      </c>
      <c r="K74" s="1">
        <v>305.39999999999998</v>
      </c>
      <c r="L74" s="1" t="str">
        <v/>
      </c>
    </row>
    <row r="75" spans="1:12" hidden="1" x14ac:dyDescent="0.25">
      <c r="A75" s="1" t="s">
        <v>127</v>
      </c>
      <c r="B75" s="1" t="s">
        <v>51</v>
      </c>
      <c r="C75" s="1">
        <v>305.3</v>
      </c>
      <c r="D75" s="1">
        <v>1002</v>
      </c>
      <c r="E75" s="1">
        <v>80</v>
      </c>
      <c r="F75" s="1">
        <v>2011</v>
      </c>
      <c r="G75" s="1" t="s">
        <v>39</v>
      </c>
      <c r="H75" s="1" t="s">
        <v>43</v>
      </c>
      <c r="I75" s="1">
        <v>305.40960000000001</v>
      </c>
      <c r="J75" s="1">
        <v>305</v>
      </c>
      <c r="K75" s="1">
        <v>305.39999999999998</v>
      </c>
      <c r="L75" s="1" t="str">
        <v/>
      </c>
    </row>
    <row r="76" spans="1:12" hidden="1" x14ac:dyDescent="0.25">
      <c r="A76" s="1" t="s">
        <v>128</v>
      </c>
      <c r="B76" s="1" t="s">
        <v>129</v>
      </c>
      <c r="C76" s="1">
        <v>305</v>
      </c>
      <c r="D76" s="1">
        <v>1001</v>
      </c>
      <c r="E76" s="1">
        <v>68</v>
      </c>
      <c r="F76" s="1">
        <v>2011</v>
      </c>
      <c r="G76" s="1" t="s">
        <v>17</v>
      </c>
      <c r="H76" s="1" t="s">
        <v>124</v>
      </c>
      <c r="I76" s="1">
        <v>305.10480000000001</v>
      </c>
      <c r="J76" s="1">
        <v>305</v>
      </c>
      <c r="K76" s="1">
        <v>305.10000000000002</v>
      </c>
      <c r="L76" s="1" t="str">
        <v/>
      </c>
    </row>
    <row r="77" spans="1:12" hidden="1" x14ac:dyDescent="0.25">
      <c r="A77" s="1" t="s">
        <v>130</v>
      </c>
      <c r="B77" s="1" t="s">
        <v>131</v>
      </c>
      <c r="C77" s="1">
        <v>304</v>
      </c>
      <c r="D77" s="1">
        <v>997</v>
      </c>
      <c r="E77" s="1">
        <v>85</v>
      </c>
      <c r="F77" s="1">
        <v>1997</v>
      </c>
      <c r="G77" s="1" t="s">
        <v>39</v>
      </c>
      <c r="H77" s="1" t="s">
        <v>60</v>
      </c>
      <c r="I77" s="1">
        <v>303.88560000000001</v>
      </c>
      <c r="J77" s="1">
        <v>304</v>
      </c>
      <c r="K77" s="1">
        <v>303.89999999999998</v>
      </c>
      <c r="L77" s="1" t="str">
        <v/>
      </c>
    </row>
    <row r="78" spans="1:12" hidden="1" x14ac:dyDescent="0.25">
      <c r="A78" s="1" t="s">
        <v>132</v>
      </c>
      <c r="B78" s="1" t="s">
        <v>71</v>
      </c>
      <c r="C78" s="1">
        <v>303.8</v>
      </c>
      <c r="D78" s="1">
        <v>997</v>
      </c>
      <c r="E78" s="1">
        <v>68</v>
      </c>
      <c r="F78" s="1">
        <v>2014</v>
      </c>
      <c r="G78" s="1" t="s">
        <v>17</v>
      </c>
      <c r="H78" s="1" t="s">
        <v>60</v>
      </c>
      <c r="I78" s="1">
        <v>303.88560000000001</v>
      </c>
      <c r="J78" s="1">
        <v>304</v>
      </c>
      <c r="K78" s="1">
        <v>303.89999999999998</v>
      </c>
      <c r="L78" s="1" t="str">
        <v/>
      </c>
    </row>
    <row r="79" spans="1:12" hidden="1" x14ac:dyDescent="0.25">
      <c r="A79" s="1" t="s">
        <v>133</v>
      </c>
      <c r="B79" s="1" t="s">
        <v>32</v>
      </c>
      <c r="C79" s="1">
        <v>303.3</v>
      </c>
      <c r="D79" s="1">
        <v>995</v>
      </c>
      <c r="E79" s="1">
        <v>64</v>
      </c>
      <c r="F79" s="1">
        <v>1990</v>
      </c>
      <c r="G79" s="1" t="s">
        <v>39</v>
      </c>
      <c r="H79" s="1" t="s">
        <v>18</v>
      </c>
      <c r="I79" s="1">
        <v>303.27600000000001</v>
      </c>
      <c r="J79" s="1">
        <v>303</v>
      </c>
      <c r="K79" s="1">
        <v>303.3</v>
      </c>
      <c r="L79" s="1" t="str">
        <v/>
      </c>
    </row>
    <row r="80" spans="1:12" hidden="1" x14ac:dyDescent="0.25">
      <c r="A80" s="1" t="s">
        <v>134</v>
      </c>
      <c r="B80" s="1" t="s">
        <v>35</v>
      </c>
      <c r="C80" s="1">
        <v>303</v>
      </c>
      <c r="D80" s="1">
        <v>994</v>
      </c>
      <c r="E80" s="1">
        <v>61</v>
      </c>
      <c r="F80" s="1">
        <v>2014</v>
      </c>
      <c r="G80" s="1" t="s">
        <v>17</v>
      </c>
      <c r="H80" s="1" t="s">
        <v>23</v>
      </c>
      <c r="I80" s="1">
        <v>302.97120000000001</v>
      </c>
      <c r="J80" s="1">
        <v>303</v>
      </c>
      <c r="K80" s="1">
        <v>303</v>
      </c>
      <c r="L80" s="1" t="str">
        <v/>
      </c>
    </row>
    <row r="81" spans="1:12" hidden="1" x14ac:dyDescent="0.25">
      <c r="A81" s="1" t="s">
        <v>135</v>
      </c>
      <c r="B81" s="1" t="s">
        <v>37</v>
      </c>
      <c r="C81" s="1">
        <v>302.7</v>
      </c>
      <c r="D81" s="1">
        <v>993</v>
      </c>
      <c r="E81" s="1">
        <v>64</v>
      </c>
      <c r="F81" s="1">
        <v>2012</v>
      </c>
      <c r="G81" s="1" t="s">
        <v>17</v>
      </c>
      <c r="H81" s="1" t="s">
        <v>18</v>
      </c>
      <c r="I81" s="1">
        <v>302.66640000000001</v>
      </c>
      <c r="J81" s="1">
        <v>303</v>
      </c>
      <c r="K81" s="1">
        <v>302.7</v>
      </c>
      <c r="L81" s="1" t="str">
        <v/>
      </c>
    </row>
    <row r="82" spans="1:12" hidden="1" x14ac:dyDescent="0.25">
      <c r="A82" s="1" t="s">
        <v>136</v>
      </c>
      <c r="B82" s="1" t="s">
        <v>126</v>
      </c>
      <c r="C82" s="1">
        <v>302.39999999999998</v>
      </c>
      <c r="D82" s="1">
        <v>992</v>
      </c>
      <c r="E82" s="1">
        <v>71</v>
      </c>
      <c r="F82" s="1">
        <v>1983</v>
      </c>
      <c r="G82" s="1" t="s">
        <v>33</v>
      </c>
      <c r="H82" s="1" t="s">
        <v>18</v>
      </c>
      <c r="I82" s="1">
        <v>302.36160000000001</v>
      </c>
      <c r="J82" s="1">
        <v>302</v>
      </c>
      <c r="K82" s="1">
        <v>302.39999999999998</v>
      </c>
      <c r="L82" s="1" t="str">
        <v/>
      </c>
    </row>
    <row r="83" spans="1:12" hidden="1" x14ac:dyDescent="0.25">
      <c r="A83" s="1" t="s">
        <v>137</v>
      </c>
      <c r="B83" s="1" t="s">
        <v>117</v>
      </c>
      <c r="C83" s="1">
        <v>302.3</v>
      </c>
      <c r="D83" s="1">
        <v>992</v>
      </c>
      <c r="E83" s="1">
        <v>41</v>
      </c>
      <c r="F83" s="1">
        <v>2002</v>
      </c>
      <c r="G83" s="1" t="s">
        <v>10</v>
      </c>
      <c r="H83" s="1" t="s">
        <v>124</v>
      </c>
      <c r="I83" s="1">
        <v>302.36160000000001</v>
      </c>
      <c r="J83" s="1">
        <v>302</v>
      </c>
      <c r="K83" s="1">
        <v>302.39999999999998</v>
      </c>
      <c r="L83" s="1" t="str">
        <v/>
      </c>
    </row>
    <row r="84" spans="1:12" hidden="1" x14ac:dyDescent="0.25">
      <c r="A84" s="1" t="s">
        <v>138</v>
      </c>
      <c r="B84" s="1" t="s">
        <v>9</v>
      </c>
      <c r="C84" s="1">
        <v>302.2</v>
      </c>
      <c r="D84" s="1">
        <v>991</v>
      </c>
      <c r="E84" s="1">
        <v>63</v>
      </c>
      <c r="F84" s="1">
        <v>2008</v>
      </c>
      <c r="G84" s="1" t="s">
        <v>39</v>
      </c>
      <c r="H84" s="1" t="s">
        <v>40</v>
      </c>
      <c r="I84" s="1">
        <v>302.05680000000001</v>
      </c>
      <c r="J84" s="1">
        <v>302</v>
      </c>
      <c r="K84" s="1">
        <v>302.10000000000002</v>
      </c>
      <c r="L84" s="1" t="str">
        <v/>
      </c>
    </row>
    <row r="85" spans="1:12" hidden="1" x14ac:dyDescent="0.25">
      <c r="A85" s="1" t="s">
        <v>139</v>
      </c>
      <c r="B85" s="1" t="s">
        <v>76</v>
      </c>
      <c r="C85" s="1">
        <v>301.8</v>
      </c>
      <c r="D85" s="1">
        <v>990</v>
      </c>
      <c r="E85" s="1">
        <v>76</v>
      </c>
      <c r="F85" s="1">
        <v>2010</v>
      </c>
      <c r="G85" s="1" t="s">
        <v>39</v>
      </c>
      <c r="H85" s="1" t="s">
        <v>43</v>
      </c>
      <c r="I85" s="1">
        <v>301.75200000000001</v>
      </c>
      <c r="J85" s="1">
        <v>302</v>
      </c>
      <c r="K85" s="1">
        <v>301.8</v>
      </c>
      <c r="L85" s="1" t="str">
        <v/>
      </c>
    </row>
    <row r="86" spans="1:12" hidden="1" x14ac:dyDescent="0.25">
      <c r="A86" s="1" t="s">
        <v>140</v>
      </c>
      <c r="B86" s="1" t="s">
        <v>141</v>
      </c>
      <c r="C86" s="1">
        <v>300</v>
      </c>
      <c r="D86" s="1">
        <v>984</v>
      </c>
      <c r="E86" s="1">
        <v>80</v>
      </c>
      <c r="F86" s="1">
        <v>2011</v>
      </c>
      <c r="G86" s="1" t="s">
        <v>39</v>
      </c>
      <c r="H86" s="1" t="s">
        <v>43</v>
      </c>
      <c r="I86" s="1">
        <v>299.92320000000001</v>
      </c>
      <c r="J86" s="1">
        <v>300</v>
      </c>
      <c r="K86" s="1">
        <v>299.89999999999998</v>
      </c>
      <c r="L86" s="1" t="str">
        <v/>
      </c>
    </row>
    <row r="87" spans="1:12" hidden="1" x14ac:dyDescent="0.25">
      <c r="A87" s="1" t="s">
        <v>142</v>
      </c>
      <c r="B87" s="1" t="s">
        <v>143</v>
      </c>
      <c r="C87" s="1">
        <v>300</v>
      </c>
      <c r="D87" s="1">
        <v>984</v>
      </c>
      <c r="E87" s="1">
        <v>62</v>
      </c>
      <c r="F87" s="1">
        <v>2014</v>
      </c>
      <c r="G87" s="1" t="s">
        <v>39</v>
      </c>
      <c r="H87" s="1" t="s">
        <v>18</v>
      </c>
      <c r="I87" s="1">
        <v>299.92320000000001</v>
      </c>
      <c r="J87" s="1">
        <v>300</v>
      </c>
      <c r="K87" s="1">
        <v>299.89999999999998</v>
      </c>
      <c r="L87" s="1" t="str">
        <v/>
      </c>
    </row>
    <row r="88" spans="1:12" hidden="1" x14ac:dyDescent="0.25">
      <c r="A88" s="1" t="s">
        <v>144</v>
      </c>
      <c r="B88" s="1" t="s">
        <v>145</v>
      </c>
      <c r="C88" s="1">
        <v>300</v>
      </c>
      <c r="D88" s="1">
        <v>984</v>
      </c>
      <c r="E88" s="1">
        <v>60</v>
      </c>
      <c r="F88" s="1">
        <v>2014</v>
      </c>
      <c r="G88" s="1" t="s">
        <v>33</v>
      </c>
      <c r="H88" s="1" t="s">
        <v>146</v>
      </c>
      <c r="I88" s="1">
        <v>299.92320000000001</v>
      </c>
      <c r="J88" s="1">
        <v>300</v>
      </c>
      <c r="K88" s="1">
        <v>299.89999999999998</v>
      </c>
      <c r="L88" s="1" t="str">
        <v/>
      </c>
    </row>
    <row r="89" spans="1:12" hidden="1" x14ac:dyDescent="0.25">
      <c r="A89" s="1" t="s">
        <v>147</v>
      </c>
      <c r="B89" s="1" t="s">
        <v>45</v>
      </c>
      <c r="C89" s="1">
        <v>300</v>
      </c>
      <c r="D89" s="1">
        <v>984</v>
      </c>
      <c r="E89" s="1">
        <v>60</v>
      </c>
      <c r="F89" s="1">
        <v>2009</v>
      </c>
      <c r="G89" s="1" t="s">
        <v>39</v>
      </c>
      <c r="H89" s="1" t="s">
        <v>18</v>
      </c>
      <c r="I89" s="1">
        <v>299.92320000000001</v>
      </c>
      <c r="J89" s="1">
        <v>300</v>
      </c>
      <c r="K89" s="1">
        <v>299.89999999999998</v>
      </c>
      <c r="L89" s="1" t="str">
        <v/>
      </c>
    </row>
    <row r="90" spans="1:12" hidden="1" x14ac:dyDescent="0.25">
      <c r="A90" s="1" t="s">
        <v>148</v>
      </c>
      <c r="B90" s="1" t="s">
        <v>149</v>
      </c>
      <c r="C90" s="1">
        <v>300</v>
      </c>
      <c r="D90" s="1">
        <v>984</v>
      </c>
      <c r="E90" s="1">
        <v>36</v>
      </c>
      <c r="F90" s="1">
        <v>2007</v>
      </c>
      <c r="G90" s="1" t="s">
        <v>17</v>
      </c>
      <c r="H90" s="1" t="s">
        <v>23</v>
      </c>
      <c r="I90" s="1">
        <v>299.92320000000001</v>
      </c>
      <c r="J90" s="1">
        <v>300</v>
      </c>
      <c r="K90" s="1">
        <v>299.89999999999998</v>
      </c>
      <c r="L90" s="1" t="str">
        <v/>
      </c>
    </row>
    <row r="91" spans="1:12" hidden="1" x14ac:dyDescent="0.25">
      <c r="A91" s="1" t="s">
        <v>150</v>
      </c>
      <c r="B91" s="1" t="s">
        <v>151</v>
      </c>
      <c r="C91" s="1">
        <v>298.10000000000002</v>
      </c>
      <c r="D91" s="1">
        <v>978</v>
      </c>
      <c r="E91" s="1">
        <v>72</v>
      </c>
      <c r="F91" s="1">
        <v>1975</v>
      </c>
      <c r="G91" s="1" t="s">
        <v>33</v>
      </c>
      <c r="H91" s="1" t="s">
        <v>18</v>
      </c>
      <c r="I91" s="1">
        <v>298.09440000000001</v>
      </c>
      <c r="J91" s="1">
        <v>298</v>
      </c>
      <c r="K91" s="1">
        <v>298.10000000000002</v>
      </c>
      <c r="L91" s="1" t="str">
        <v/>
      </c>
    </row>
    <row r="92" spans="1:12" hidden="1" x14ac:dyDescent="0.25">
      <c r="A92" s="1" t="s">
        <v>152</v>
      </c>
      <c r="B92" s="1" t="s">
        <v>25</v>
      </c>
      <c r="C92" s="1">
        <v>298.10000000000002</v>
      </c>
      <c r="D92" s="1">
        <v>978</v>
      </c>
      <c r="E92" s="1">
        <v>68</v>
      </c>
      <c r="F92" s="1">
        <v>2008</v>
      </c>
      <c r="G92" s="1" t="s">
        <v>39</v>
      </c>
      <c r="H92" s="1" t="s">
        <v>18</v>
      </c>
      <c r="I92" s="1">
        <v>298.09440000000001</v>
      </c>
      <c r="J92" s="1">
        <v>298</v>
      </c>
      <c r="K92" s="1">
        <v>298.10000000000002</v>
      </c>
      <c r="L92" s="1" t="str">
        <v/>
      </c>
    </row>
    <row r="93" spans="1:12" hidden="1" x14ac:dyDescent="0.25">
      <c r="A93" s="1" t="s">
        <v>153</v>
      </c>
      <c r="B93" s="1" t="s">
        <v>16</v>
      </c>
      <c r="C93" s="1">
        <v>297.7</v>
      </c>
      <c r="D93" s="1">
        <v>977</v>
      </c>
      <c r="E93" s="1">
        <v>65</v>
      </c>
      <c r="F93" s="1">
        <v>2014</v>
      </c>
      <c r="G93" s="1" t="s">
        <v>17</v>
      </c>
      <c r="H93" s="1" t="s">
        <v>18</v>
      </c>
      <c r="I93" s="1">
        <v>297.78960000000001</v>
      </c>
      <c r="J93" s="1">
        <v>298</v>
      </c>
      <c r="K93" s="1">
        <v>297.8</v>
      </c>
      <c r="L93" s="1" t="str">
        <v/>
      </c>
    </row>
    <row r="94" spans="1:12" hidden="1" x14ac:dyDescent="0.25">
      <c r="A94" s="1" t="s">
        <v>154</v>
      </c>
      <c r="B94" s="1" t="s">
        <v>155</v>
      </c>
      <c r="C94" s="1">
        <v>297.3</v>
      </c>
      <c r="D94" s="1">
        <v>975</v>
      </c>
      <c r="E94" s="1">
        <v>91</v>
      </c>
      <c r="F94" s="1">
        <v>2006</v>
      </c>
      <c r="G94" s="1" t="s">
        <v>39</v>
      </c>
      <c r="H94" s="1" t="s">
        <v>43</v>
      </c>
      <c r="I94" s="1">
        <v>297.18</v>
      </c>
      <c r="J94" s="1">
        <v>297</v>
      </c>
      <c r="K94" s="1">
        <v>297.2</v>
      </c>
      <c r="L94" s="1" t="str">
        <v/>
      </c>
    </row>
    <row r="95" spans="1:12" hidden="1" x14ac:dyDescent="0.25">
      <c r="A95" s="1" t="s">
        <v>156</v>
      </c>
      <c r="B95" s="1" t="s">
        <v>157</v>
      </c>
      <c r="C95" s="1">
        <v>296.7</v>
      </c>
      <c r="D95" s="1">
        <v>974</v>
      </c>
      <c r="E95" s="1">
        <v>57</v>
      </c>
      <c r="F95" s="1">
        <v>2008</v>
      </c>
      <c r="G95" s="1" t="s">
        <v>17</v>
      </c>
      <c r="H95" s="1" t="s">
        <v>18</v>
      </c>
      <c r="I95" s="1">
        <v>296.87520000000001</v>
      </c>
      <c r="J95" s="1">
        <v>297</v>
      </c>
      <c r="K95" s="1">
        <v>296.89999999999998</v>
      </c>
      <c r="L95" s="1" t="str">
        <v/>
      </c>
    </row>
    <row r="96" spans="1:12" hidden="1" x14ac:dyDescent="0.25">
      <c r="A96" s="1" t="s">
        <v>158</v>
      </c>
      <c r="B96" s="1" t="s">
        <v>159</v>
      </c>
      <c r="C96" s="1">
        <v>296.3</v>
      </c>
      <c r="D96" s="1">
        <v>972</v>
      </c>
      <c r="E96" s="1">
        <v>73</v>
      </c>
      <c r="F96" s="1">
        <v>1993</v>
      </c>
      <c r="G96" s="1" t="s">
        <v>33</v>
      </c>
      <c r="H96" s="1" t="s">
        <v>23</v>
      </c>
      <c r="I96" s="1">
        <v>296.26560000000001</v>
      </c>
      <c r="J96" s="1">
        <v>296</v>
      </c>
      <c r="K96" s="1">
        <v>296.3</v>
      </c>
      <c r="L96" s="1" t="str">
        <v/>
      </c>
    </row>
    <row r="97" spans="1:12" hidden="1" x14ac:dyDescent="0.25">
      <c r="A97" s="1" t="s">
        <v>160</v>
      </c>
      <c r="B97" s="1" t="s">
        <v>37</v>
      </c>
      <c r="C97" s="1">
        <v>296.2</v>
      </c>
      <c r="D97" s="1">
        <v>972</v>
      </c>
      <c r="E97" s="1">
        <v>66</v>
      </c>
      <c r="F97" s="1">
        <v>2014</v>
      </c>
      <c r="G97" s="1" t="s">
        <v>17</v>
      </c>
      <c r="H97" s="1" t="s">
        <v>124</v>
      </c>
      <c r="I97" s="1">
        <v>296.26560000000001</v>
      </c>
      <c r="J97" s="1">
        <v>296</v>
      </c>
      <c r="K97" s="1">
        <v>296.3</v>
      </c>
      <c r="L97" s="1" t="str">
        <v/>
      </c>
    </row>
    <row r="98" spans="1:12" hidden="1" x14ac:dyDescent="0.25">
      <c r="A98" s="1" t="s">
        <v>161</v>
      </c>
      <c r="B98" s="1" t="s">
        <v>9</v>
      </c>
      <c r="C98" s="1">
        <v>296</v>
      </c>
      <c r="D98" s="1">
        <v>971</v>
      </c>
      <c r="E98" s="1">
        <v>63</v>
      </c>
      <c r="F98" s="1">
        <v>2008</v>
      </c>
      <c r="G98" s="1" t="s">
        <v>39</v>
      </c>
      <c r="H98" s="1" t="s">
        <v>43</v>
      </c>
      <c r="I98" s="1">
        <v>295.96080000000001</v>
      </c>
      <c r="J98" s="1">
        <v>296</v>
      </c>
      <c r="K98" s="1">
        <v>296</v>
      </c>
      <c r="L98" s="1" t="str">
        <v/>
      </c>
    </row>
    <row r="99" spans="1:12" x14ac:dyDescent="0.25">
      <c r="A99" s="1" t="s">
        <v>162</v>
      </c>
      <c r="B99" s="1" t="s">
        <v>9</v>
      </c>
      <c r="C99" s="1">
        <v>294</v>
      </c>
      <c r="D99" s="1">
        <v>965</v>
      </c>
      <c r="E99" s="1">
        <v>66</v>
      </c>
      <c r="F99" s="1">
        <v>2011</v>
      </c>
      <c r="G99" s="1" t="s">
        <v>39</v>
      </c>
      <c r="H99" s="1" t="s">
        <v>60</v>
      </c>
      <c r="I99" s="1">
        <v>294.13200000000001</v>
      </c>
      <c r="J99" s="1">
        <v>294</v>
      </c>
      <c r="K99" s="1">
        <v>294.10000000000002</v>
      </c>
      <c r="L99" s="1" t="str">
        <v/>
      </c>
    </row>
    <row r="100" spans="1:12" x14ac:dyDescent="0.25">
      <c r="A100" s="1" t="s">
        <v>163</v>
      </c>
      <c r="B100" s="1" t="s">
        <v>32</v>
      </c>
      <c r="C100" s="1">
        <v>292.89999999999998</v>
      </c>
      <c r="D100" s="1">
        <v>961</v>
      </c>
      <c r="E100" s="1">
        <v>65</v>
      </c>
      <c r="F100" s="1">
        <v>1990</v>
      </c>
      <c r="G100" s="1" t="s">
        <v>39</v>
      </c>
      <c r="H100" s="1" t="s">
        <v>18</v>
      </c>
      <c r="I100" s="1">
        <v>292.9128</v>
      </c>
      <c r="J100" s="1">
        <v>293</v>
      </c>
      <c r="K100" s="1">
        <v>292.89999999999998</v>
      </c>
      <c r="L100" s="1" t="str">
        <v/>
      </c>
    </row>
    <row r="101" spans="1:12" x14ac:dyDescent="0.25">
      <c r="A101" s="1" t="s">
        <v>164</v>
      </c>
      <c r="B101" s="1" t="s">
        <v>51</v>
      </c>
      <c r="C101" s="1">
        <v>292.2</v>
      </c>
      <c r="D101" s="1">
        <v>959</v>
      </c>
      <c r="E101" s="1">
        <v>74</v>
      </c>
      <c r="F101" s="1">
        <v>2010</v>
      </c>
      <c r="G101" s="1" t="s">
        <v>39</v>
      </c>
      <c r="H101" s="1" t="s">
        <v>69</v>
      </c>
      <c r="I101" s="1">
        <v>292.3032</v>
      </c>
      <c r="J101" s="1">
        <v>292</v>
      </c>
      <c r="K101" s="1">
        <v>292.3</v>
      </c>
      <c r="L101" s="1" t="str">
        <v/>
      </c>
    </row>
    <row r="103" spans="1:12" x14ac:dyDescent="0.25">
      <c r="A103" s="1" t="e">
        <f t="array" ref="A103:H106">INDEX(A2:H101,IF(D2:D101=L1,ROW()-102,""),COLUMN())</f>
        <v>#VALUE!</v>
      </c>
      <c r="B103" s="1" t="e">
        <v>#VALUE!</v>
      </c>
      <c r="C103" s="1" t="e">
        <v>#VALUE!</v>
      </c>
      <c r="D103" s="1" t="e">
        <v>#VALUE!</v>
      </c>
      <c r="E103" s="1" t="e">
        <v>#VALUE!</v>
      </c>
      <c r="F103" s="1" t="e">
        <v>#VALUE!</v>
      </c>
      <c r="G103" s="1" t="e">
        <v>#VALUE!</v>
      </c>
      <c r="H103" s="1" t="e">
        <v>#VALUE!</v>
      </c>
    </row>
    <row r="104" spans="1:12" x14ac:dyDescent="0.25">
      <c r="A104" s="1" t="str">
        <v xml:space="preserve">Makkah Royal Clock Tower Hotel </v>
      </c>
      <c r="B104" s="1" t="str">
        <v xml:space="preserve">Mecca (SA) </v>
      </c>
      <c r="C104" s="1">
        <v>601</v>
      </c>
      <c r="D104" s="1">
        <v>1972</v>
      </c>
      <c r="E104" s="1">
        <v>120</v>
      </c>
      <c r="F104" s="1">
        <v>2012</v>
      </c>
      <c r="G104" s="1" t="str">
        <v>steel/concrete</v>
      </c>
      <c r="H104" s="1" t="str">
        <v>other / hotel</v>
      </c>
    </row>
    <row r="105" spans="1:12" x14ac:dyDescent="0.25">
      <c r="A105" s="1" t="e">
        <v>#VALUE!</v>
      </c>
      <c r="B105" s="1" t="e">
        <v>#VALUE!</v>
      </c>
      <c r="C105" s="1" t="e">
        <v>#VALUE!</v>
      </c>
      <c r="D105" s="1" t="e">
        <v>#VALUE!</v>
      </c>
      <c r="E105" s="1" t="e">
        <v>#VALUE!</v>
      </c>
      <c r="F105" s="1" t="e">
        <v>#VALUE!</v>
      </c>
      <c r="G105" s="1" t="e">
        <v>#VALUE!</v>
      </c>
      <c r="H105" s="1" t="e">
        <v>#VALUE!</v>
      </c>
    </row>
    <row r="106" spans="1:12" x14ac:dyDescent="0.25">
      <c r="A106" s="1" t="e">
        <v>#VALUE!</v>
      </c>
      <c r="B106" s="1" t="e">
        <v>#VALUE!</v>
      </c>
      <c r="C106" s="1" t="e">
        <v>#VALUE!</v>
      </c>
      <c r="D106" s="1" t="e">
        <v>#VALUE!</v>
      </c>
      <c r="E106" s="1" t="e">
        <v>#VALUE!</v>
      </c>
      <c r="F106" s="1" t="e">
        <v>#VALUE!</v>
      </c>
      <c r="G106" s="1" t="e">
        <v>#VALUE!</v>
      </c>
      <c r="H106" s="1" t="e">
        <v>#VALUE!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K99" sqref="K99"/>
    </sheetView>
  </sheetViews>
  <sheetFormatPr defaultRowHeight="15" x14ac:dyDescent="0.25"/>
  <cols>
    <col min="1" max="1" width="30.85546875" style="1" customWidth="1"/>
    <col min="2" max="2" width="18.28515625" style="1" bestFit="1" customWidth="1"/>
    <col min="3" max="3" width="10.42578125" style="1" bestFit="1" customWidth="1"/>
    <col min="4" max="4" width="10.140625" style="1" bestFit="1" customWidth="1"/>
    <col min="5" max="5" width="9.140625" style="1" customWidth="1"/>
    <col min="6" max="6" width="10.7109375" style="1" customWidth="1"/>
    <col min="7" max="7" width="14.140625" style="1" bestFit="1" customWidth="1"/>
    <col min="8" max="8" width="24.7109375" style="1" customWidth="1"/>
    <col min="9" max="10" width="9.140625" style="1"/>
    <col min="11" max="11" width="51.7109375" style="1" customWidth="1"/>
    <col min="12" max="14" width="9.140625" style="1"/>
    <col min="15" max="15" width="15.7109375" style="1" customWidth="1"/>
    <col min="16" max="16384" width="9.140625" style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J1" s="1">
        <v>2010</v>
      </c>
      <c r="L1" s="1">
        <v>1076</v>
      </c>
      <c r="N1" s="1" t="s">
        <v>167</v>
      </c>
    </row>
    <row r="2" spans="1:15" x14ac:dyDescent="0.25">
      <c r="A2" s="1" t="s">
        <v>8</v>
      </c>
      <c r="B2" s="1" t="s">
        <v>9</v>
      </c>
      <c r="C2" s="1">
        <v>828</v>
      </c>
      <c r="D2" s="1">
        <v>2717</v>
      </c>
      <c r="E2" s="1">
        <v>163</v>
      </c>
      <c r="F2" s="1">
        <v>2010</v>
      </c>
      <c r="G2" s="1" t="s">
        <v>10</v>
      </c>
      <c r="H2" s="1" t="s">
        <v>11</v>
      </c>
      <c r="I2" s="1">
        <v>2000</v>
      </c>
      <c r="J2" s="1">
        <f t="array" ref="J2">SUM(IF(F2:F101=J1,1))</f>
        <v>10</v>
      </c>
      <c r="K2" s="1" t="str">
        <f t="array" ref="K2">"A 100 legmagasabb épület közül "&amp;SUM(IF(F2:F101=J1,1))&amp;" darab "&amp;J1&amp;" évben készült."</f>
        <v>A 100 legmagasabb épület közül 10 darab 2010 évben készült.</v>
      </c>
      <c r="L2" s="1" t="b">
        <f t="array" ref="L2:L101">IF(D2:D101=L1,A2:A101)</f>
        <v>0</v>
      </c>
      <c r="M2" s="1" t="str">
        <f t="array" ref="M2:M101">LEFT(A2:A101,LEN(A2:A101)-1)</f>
        <v>Burj Khalifa</v>
      </c>
      <c r="N2" s="1">
        <f t="array" ref="N2">INDEX(D2:D101,MATCH(N1,M2:M101,0))</f>
        <v>961</v>
      </c>
      <c r="O2" s="1" t="b">
        <f t="array" ref="O2:O101">IF((ABS(D2:D101-N2)=MIN(ABS(D2:D101-N2)))*(M2:M101&lt;&gt;N1),D2:D101)</f>
        <v>0</v>
      </c>
    </row>
    <row r="3" spans="1:15" x14ac:dyDescent="0.25">
      <c r="A3" s="1" t="s">
        <v>12</v>
      </c>
      <c r="B3" s="1" t="s">
        <v>13</v>
      </c>
      <c r="C3" s="1">
        <v>601</v>
      </c>
      <c r="D3" s="1">
        <v>1972</v>
      </c>
      <c r="E3" s="1">
        <v>120</v>
      </c>
      <c r="F3" s="1">
        <v>2012</v>
      </c>
      <c r="G3" s="1" t="s">
        <v>10</v>
      </c>
      <c r="H3" s="1" t="s">
        <v>14</v>
      </c>
      <c r="I3" s="1">
        <v>1000</v>
      </c>
      <c r="K3" s="1" t="str">
        <f t="array" ref="K3">CONCATENATE("A 100 legmagasabb épület közül ",SUM(IF(F2:F101=J1,1))," darab ",J1," évben készült.")</f>
        <v>A 100 legmagasabb épület közül 10 darab 2010 évben készült.</v>
      </c>
      <c r="L3" s="1" t="b">
        <v>0</v>
      </c>
      <c r="M3" s="1" t="str">
        <v>Makkah Royal Clock Tower Hotel</v>
      </c>
      <c r="O3" s="1" t="b">
        <v>0</v>
      </c>
    </row>
    <row r="4" spans="1:15" x14ac:dyDescent="0.25">
      <c r="A4" s="1" t="s">
        <v>15</v>
      </c>
      <c r="B4" s="1" t="s">
        <v>16</v>
      </c>
      <c r="C4" s="1">
        <v>541.29999999999995</v>
      </c>
      <c r="D4" s="1">
        <v>1776</v>
      </c>
      <c r="E4" s="1">
        <v>94</v>
      </c>
      <c r="F4" s="1">
        <v>2014</v>
      </c>
      <c r="G4" s="1" t="s">
        <v>17</v>
      </c>
      <c r="H4" s="1" t="s">
        <v>18</v>
      </c>
      <c r="J4" s="2">
        <f t="array" ref="J4">AVERAGE(IF(F2:F101=J1,D2:D101))</f>
        <v>1338.1</v>
      </c>
      <c r="K4" s="1" t="str">
        <f t="array" ref="K4">J1&amp;" évben elkészült épületek átlagos magassága "&amp;AVERAGE(IF(F2:F101=J1,D2:D101))&amp;" ft."</f>
        <v>2010 évben elkészült épületek átlagos magassága 1338,1 ft.</v>
      </c>
      <c r="L4" s="1" t="b">
        <v>0</v>
      </c>
      <c r="M4" s="1" t="str">
        <v>One World Trade Center</v>
      </c>
      <c r="O4" s="1" t="b">
        <v>0</v>
      </c>
    </row>
    <row r="5" spans="1:15" x14ac:dyDescent="0.25">
      <c r="A5" s="1" t="s">
        <v>19</v>
      </c>
      <c r="B5" s="1" t="s">
        <v>20</v>
      </c>
      <c r="C5" s="1">
        <v>508</v>
      </c>
      <c r="D5" s="1">
        <v>1667</v>
      </c>
      <c r="E5" s="1">
        <v>101</v>
      </c>
      <c r="F5" s="1">
        <v>2004</v>
      </c>
      <c r="G5" s="1" t="s">
        <v>17</v>
      </c>
      <c r="H5" s="1" t="s">
        <v>18</v>
      </c>
      <c r="J5" s="1">
        <f t="array" ref="J5">SUM(IF(D2:D101&gt;I2,IF(D2:D101&lt;I3,1)))</f>
        <v>0</v>
      </c>
      <c r="L5" s="1" t="b">
        <v>0</v>
      </c>
      <c r="M5" s="1" t="str">
        <v>TAIPEI 101</v>
      </c>
      <c r="O5" s="1" t="b">
        <v>0</v>
      </c>
    </row>
    <row r="6" spans="1:15" hidden="1" x14ac:dyDescent="0.25">
      <c r="A6" s="1" t="s">
        <v>21</v>
      </c>
      <c r="B6" s="1" t="s">
        <v>22</v>
      </c>
      <c r="C6" s="1">
        <v>492</v>
      </c>
      <c r="D6" s="1">
        <v>1614</v>
      </c>
      <c r="E6" s="1">
        <v>101</v>
      </c>
      <c r="F6" s="1">
        <v>2008</v>
      </c>
      <c r="G6" s="1" t="s">
        <v>17</v>
      </c>
      <c r="H6" s="1" t="s">
        <v>23</v>
      </c>
      <c r="L6" s="1" t="b">
        <v>0</v>
      </c>
      <c r="M6" s="1" t="str">
        <v>Shanghai World Financial Center</v>
      </c>
      <c r="O6" s="1" t="b">
        <v>0</v>
      </c>
    </row>
    <row r="7" spans="1:15" hidden="1" x14ac:dyDescent="0.25">
      <c r="A7" s="1" t="s">
        <v>24</v>
      </c>
      <c r="B7" s="1" t="s">
        <v>25</v>
      </c>
      <c r="C7" s="1">
        <v>484</v>
      </c>
      <c r="D7" s="1">
        <v>1588</v>
      </c>
      <c r="E7" s="1">
        <v>108</v>
      </c>
      <c r="F7" s="1">
        <v>2010</v>
      </c>
      <c r="G7" s="1" t="s">
        <v>17</v>
      </c>
      <c r="H7" s="1" t="s">
        <v>23</v>
      </c>
      <c r="L7" s="1" t="b">
        <v>0</v>
      </c>
      <c r="M7" s="1" t="str">
        <v>International Commerce Centre</v>
      </c>
      <c r="O7" s="1" t="b">
        <v>0</v>
      </c>
    </row>
    <row r="8" spans="1:15" hidden="1" x14ac:dyDescent="0.25">
      <c r="A8" s="1" t="s">
        <v>26</v>
      </c>
      <c r="B8" s="1" t="s">
        <v>27</v>
      </c>
      <c r="C8" s="1">
        <v>451.9</v>
      </c>
      <c r="D8" s="1">
        <v>1483</v>
      </c>
      <c r="E8" s="1">
        <v>88</v>
      </c>
      <c r="F8" s="1">
        <v>1998</v>
      </c>
      <c r="G8" s="1" t="s">
        <v>17</v>
      </c>
      <c r="H8" s="1" t="s">
        <v>18</v>
      </c>
      <c r="L8" s="1" t="b">
        <v>0</v>
      </c>
      <c r="M8" s="1" t="str">
        <v>Petronas Tower 1</v>
      </c>
      <c r="O8" s="1" t="b">
        <v>0</v>
      </c>
    </row>
    <row r="9" spans="1:15" hidden="1" x14ac:dyDescent="0.25">
      <c r="A9" s="1" t="s">
        <v>28</v>
      </c>
      <c r="B9" s="1" t="s">
        <v>27</v>
      </c>
      <c r="C9" s="1">
        <v>451.9</v>
      </c>
      <c r="D9" s="1">
        <v>1483</v>
      </c>
      <c r="E9" s="1">
        <v>88</v>
      </c>
      <c r="F9" s="1">
        <v>1998</v>
      </c>
      <c r="G9" s="1" t="s">
        <v>17</v>
      </c>
      <c r="H9" s="1" t="s">
        <v>18</v>
      </c>
      <c r="L9" s="1" t="b">
        <v>0</v>
      </c>
      <c r="M9" s="1" t="str">
        <v>Petronas Tower 2</v>
      </c>
      <c r="O9" s="1" t="b">
        <v>0</v>
      </c>
    </row>
    <row r="10" spans="1:15" hidden="1" x14ac:dyDescent="0.25">
      <c r="A10" s="1" t="s">
        <v>29</v>
      </c>
      <c r="B10" s="1" t="s">
        <v>30</v>
      </c>
      <c r="C10" s="1">
        <v>450</v>
      </c>
      <c r="D10" s="1">
        <v>1476</v>
      </c>
      <c r="E10" s="1">
        <v>66</v>
      </c>
      <c r="F10" s="1">
        <v>2010</v>
      </c>
      <c r="G10" s="1" t="s">
        <v>17</v>
      </c>
      <c r="H10" s="1" t="s">
        <v>23</v>
      </c>
      <c r="L10" s="1" t="b">
        <v>0</v>
      </c>
      <c r="M10" s="1" t="str">
        <v>Zifeng Tower</v>
      </c>
      <c r="O10" s="1" t="b">
        <v>0</v>
      </c>
    </row>
    <row r="11" spans="1:15" hidden="1" x14ac:dyDescent="0.25">
      <c r="A11" s="1" t="s">
        <v>31</v>
      </c>
      <c r="B11" s="1" t="s">
        <v>32</v>
      </c>
      <c r="C11" s="1">
        <v>442.1</v>
      </c>
      <c r="D11" s="1">
        <v>1451</v>
      </c>
      <c r="E11" s="1">
        <v>108</v>
      </c>
      <c r="F11" s="1">
        <v>1974</v>
      </c>
      <c r="G11" s="1" t="s">
        <v>33</v>
      </c>
      <c r="H11" s="1" t="s">
        <v>18</v>
      </c>
      <c r="L11" s="1" t="b">
        <v>0</v>
      </c>
      <c r="M11" s="1" t="str">
        <v>Willis Tower</v>
      </c>
      <c r="O11" s="1" t="b">
        <v>0</v>
      </c>
    </row>
    <row r="12" spans="1:15" hidden="1" x14ac:dyDescent="0.25">
      <c r="A12" s="1" t="s">
        <v>34</v>
      </c>
      <c r="B12" s="1" t="s">
        <v>35</v>
      </c>
      <c r="C12" s="1">
        <v>441.8</v>
      </c>
      <c r="D12" s="1">
        <v>1449</v>
      </c>
      <c r="E12" s="1">
        <v>100</v>
      </c>
      <c r="F12" s="1">
        <v>2011</v>
      </c>
      <c r="G12" s="1" t="s">
        <v>17</v>
      </c>
      <c r="H12" s="1" t="s">
        <v>23</v>
      </c>
      <c r="L12" s="1" t="b">
        <v>0</v>
      </c>
      <c r="M12" s="1" t="str">
        <v>KK100</v>
      </c>
      <c r="O12" s="1" t="b">
        <v>0</v>
      </c>
    </row>
    <row r="13" spans="1:15" hidden="1" x14ac:dyDescent="0.25">
      <c r="A13" s="1" t="s">
        <v>36</v>
      </c>
      <c r="B13" s="1" t="s">
        <v>37</v>
      </c>
      <c r="C13" s="1">
        <v>438.6</v>
      </c>
      <c r="D13" s="1">
        <v>1439</v>
      </c>
      <c r="E13" s="1">
        <v>103</v>
      </c>
      <c r="F13" s="1">
        <v>2010</v>
      </c>
      <c r="G13" s="1" t="s">
        <v>17</v>
      </c>
      <c r="H13" s="1" t="s">
        <v>23</v>
      </c>
      <c r="L13" s="1" t="b">
        <v>0</v>
      </c>
      <c r="M13" s="1" t="str">
        <v>Guangzhou International Finance Center</v>
      </c>
      <c r="O13" s="1" t="b">
        <v>0</v>
      </c>
    </row>
    <row r="14" spans="1:15" hidden="1" x14ac:dyDescent="0.25">
      <c r="A14" s="1" t="s">
        <v>38</v>
      </c>
      <c r="B14" s="1" t="s">
        <v>32</v>
      </c>
      <c r="C14" s="1">
        <v>423.2</v>
      </c>
      <c r="D14" s="1">
        <v>1389</v>
      </c>
      <c r="E14" s="1">
        <v>98</v>
      </c>
      <c r="F14" s="1">
        <v>2009</v>
      </c>
      <c r="G14" s="1" t="s">
        <v>39</v>
      </c>
      <c r="H14" s="1" t="s">
        <v>40</v>
      </c>
      <c r="L14" s="1" t="b">
        <v>0</v>
      </c>
      <c r="M14" s="1" t="str">
        <v>Trump International Hotel &amp; Tower</v>
      </c>
      <c r="O14" s="1" t="b">
        <v>0</v>
      </c>
    </row>
    <row r="15" spans="1:15" hidden="1" x14ac:dyDescent="0.25">
      <c r="A15" s="1" t="s">
        <v>41</v>
      </c>
      <c r="B15" s="1" t="s">
        <v>22</v>
      </c>
      <c r="C15" s="1">
        <v>420.5</v>
      </c>
      <c r="D15" s="1">
        <v>1380</v>
      </c>
      <c r="E15" s="1">
        <v>88</v>
      </c>
      <c r="F15" s="1">
        <v>1999</v>
      </c>
      <c r="G15" s="1" t="s">
        <v>17</v>
      </c>
      <c r="H15" s="1" t="s">
        <v>23</v>
      </c>
      <c r="L15" s="1" t="b">
        <v>0</v>
      </c>
      <c r="M15" s="1" t="str">
        <v>Jin Mao Tower</v>
      </c>
      <c r="O15" s="1" t="b">
        <v>0</v>
      </c>
    </row>
    <row r="16" spans="1:15" hidden="1" x14ac:dyDescent="0.25">
      <c r="A16" s="1" t="s">
        <v>42</v>
      </c>
      <c r="B16" s="1" t="s">
        <v>9</v>
      </c>
      <c r="C16" s="1">
        <v>413.4</v>
      </c>
      <c r="D16" s="1">
        <v>1356</v>
      </c>
      <c r="E16" s="1">
        <v>101</v>
      </c>
      <c r="F16" s="1">
        <v>2012</v>
      </c>
      <c r="G16" s="1" t="s">
        <v>10</v>
      </c>
      <c r="H16" s="1" t="s">
        <v>43</v>
      </c>
      <c r="L16" s="1" t="b">
        <v>0</v>
      </c>
      <c r="M16" s="1" t="str">
        <v>Princess Tower</v>
      </c>
      <c r="O16" s="1" t="b">
        <v>0</v>
      </c>
    </row>
    <row r="17" spans="1:15" hidden="1" x14ac:dyDescent="0.25">
      <c r="A17" s="1" t="s">
        <v>44</v>
      </c>
      <c r="B17" s="1" t="s">
        <v>45</v>
      </c>
      <c r="C17" s="1">
        <v>412.6</v>
      </c>
      <c r="D17" s="1">
        <v>1354</v>
      </c>
      <c r="E17" s="1">
        <v>80</v>
      </c>
      <c r="F17" s="1">
        <v>2011</v>
      </c>
      <c r="G17" s="1" t="s">
        <v>39</v>
      </c>
      <c r="H17" s="1" t="s">
        <v>18</v>
      </c>
      <c r="L17" s="1" t="b">
        <v>0</v>
      </c>
      <c r="M17" s="1" t="str">
        <v>Al Hamra Tower</v>
      </c>
      <c r="O17" s="1" t="b">
        <v>0</v>
      </c>
    </row>
    <row r="18" spans="1:15" hidden="1" x14ac:dyDescent="0.25">
      <c r="A18" s="1" t="s">
        <v>46</v>
      </c>
      <c r="B18" s="1" t="s">
        <v>25</v>
      </c>
      <c r="C18" s="1">
        <v>412</v>
      </c>
      <c r="D18" s="1">
        <v>1352</v>
      </c>
      <c r="E18" s="1">
        <v>88</v>
      </c>
      <c r="F18" s="1">
        <v>2003</v>
      </c>
      <c r="G18" s="1" t="s">
        <v>17</v>
      </c>
      <c r="H18" s="1" t="s">
        <v>18</v>
      </c>
      <c r="L18" s="1" t="b">
        <v>0</v>
      </c>
      <c r="M18" s="1" t="str">
        <v>Two International Finance Centre</v>
      </c>
      <c r="O18" s="1" t="b">
        <v>0</v>
      </c>
    </row>
    <row r="19" spans="1:15" hidden="1" x14ac:dyDescent="0.25">
      <c r="A19" s="1" t="s">
        <v>47</v>
      </c>
      <c r="B19" s="1" t="s">
        <v>9</v>
      </c>
      <c r="C19" s="1">
        <v>392.4</v>
      </c>
      <c r="D19" s="1">
        <v>1287</v>
      </c>
      <c r="E19" s="1">
        <v>88</v>
      </c>
      <c r="F19" s="1">
        <v>2012</v>
      </c>
      <c r="G19" s="1" t="s">
        <v>39</v>
      </c>
      <c r="H19" s="1" t="s">
        <v>43</v>
      </c>
      <c r="L19" s="1" t="b">
        <v>0</v>
      </c>
      <c r="M19" s="1" t="str">
        <v>23 Marina</v>
      </c>
      <c r="O19" s="1" t="b">
        <v>0</v>
      </c>
    </row>
    <row r="20" spans="1:15" hidden="1" x14ac:dyDescent="0.25">
      <c r="A20" s="1" t="s">
        <v>48</v>
      </c>
      <c r="B20" s="1" t="s">
        <v>37</v>
      </c>
      <c r="C20" s="1">
        <v>390.2</v>
      </c>
      <c r="D20" s="1">
        <v>1280</v>
      </c>
      <c r="E20" s="1">
        <v>80</v>
      </c>
      <c r="F20" s="1">
        <v>1996</v>
      </c>
      <c r="G20" s="1" t="s">
        <v>39</v>
      </c>
      <c r="H20" s="1" t="s">
        <v>18</v>
      </c>
      <c r="L20" s="1" t="b">
        <v>0</v>
      </c>
      <c r="M20" s="1" t="str">
        <v>CITIC Plaza</v>
      </c>
      <c r="O20" s="1" t="b">
        <v>0</v>
      </c>
    </row>
    <row r="21" spans="1:15" hidden="1" x14ac:dyDescent="0.25">
      <c r="A21" s="1" t="s">
        <v>49</v>
      </c>
      <c r="B21" s="1" t="s">
        <v>35</v>
      </c>
      <c r="C21" s="1">
        <v>384</v>
      </c>
      <c r="D21" s="1">
        <v>1260</v>
      </c>
      <c r="E21" s="1">
        <v>69</v>
      </c>
      <c r="F21" s="1">
        <v>1996</v>
      </c>
      <c r="G21" s="1" t="s">
        <v>17</v>
      </c>
      <c r="H21" s="1" t="s">
        <v>18</v>
      </c>
      <c r="L21" s="1" t="b">
        <v>0</v>
      </c>
      <c r="M21" s="1" t="str">
        <v>Shun Hing Square</v>
      </c>
      <c r="O21" s="1" t="b">
        <v>0</v>
      </c>
    </row>
    <row r="22" spans="1:15" hidden="1" x14ac:dyDescent="0.25">
      <c r="A22" s="1" t="s">
        <v>50</v>
      </c>
      <c r="B22" s="1" t="s">
        <v>51</v>
      </c>
      <c r="C22" s="1">
        <v>381.2</v>
      </c>
      <c r="D22" s="1">
        <v>1251</v>
      </c>
      <c r="E22" s="1">
        <v>88</v>
      </c>
      <c r="F22" s="1">
        <v>2014</v>
      </c>
      <c r="G22" s="1" t="s">
        <v>39</v>
      </c>
      <c r="H22" s="1" t="s">
        <v>43</v>
      </c>
      <c r="L22" s="1" t="b">
        <v>0</v>
      </c>
      <c r="M22" s="1" t="str">
        <v>Burj Mohammed Bin Rashid Tower</v>
      </c>
      <c r="O22" s="1" t="b">
        <v>0</v>
      </c>
    </row>
    <row r="23" spans="1:15" hidden="1" x14ac:dyDescent="0.25">
      <c r="A23" s="1" t="s">
        <v>52</v>
      </c>
      <c r="B23" s="1" t="s">
        <v>16</v>
      </c>
      <c r="C23" s="1">
        <v>381</v>
      </c>
      <c r="D23" s="1">
        <v>1250</v>
      </c>
      <c r="E23" s="1">
        <v>102</v>
      </c>
      <c r="F23" s="1">
        <v>1931</v>
      </c>
      <c r="G23" s="1" t="s">
        <v>33</v>
      </c>
      <c r="H23" s="1" t="s">
        <v>18</v>
      </c>
      <c r="L23" s="1" t="b">
        <v>0</v>
      </c>
      <c r="M23" s="1" t="str">
        <v>Empire State Building</v>
      </c>
      <c r="O23" s="1" t="b">
        <v>0</v>
      </c>
    </row>
    <row r="24" spans="1:15" hidden="1" x14ac:dyDescent="0.25">
      <c r="A24" s="1" t="s">
        <v>53</v>
      </c>
      <c r="B24" s="1" t="s">
        <v>9</v>
      </c>
      <c r="C24" s="1">
        <v>380.5</v>
      </c>
      <c r="D24" s="1">
        <v>1248</v>
      </c>
      <c r="E24" s="1">
        <v>87</v>
      </c>
      <c r="F24" s="1">
        <v>2012</v>
      </c>
      <c r="G24" s="1" t="s">
        <v>39</v>
      </c>
      <c r="H24" s="1" t="s">
        <v>43</v>
      </c>
      <c r="L24" s="1" t="b">
        <v>0</v>
      </c>
      <c r="M24" s="1" t="str">
        <v>Elite Residence</v>
      </c>
      <c r="O24" s="1" t="b">
        <v>0</v>
      </c>
    </row>
    <row r="25" spans="1:15" hidden="1" x14ac:dyDescent="0.25">
      <c r="A25" s="1" t="s">
        <v>54</v>
      </c>
      <c r="B25" s="1" t="s">
        <v>25</v>
      </c>
      <c r="C25" s="1">
        <v>373.9</v>
      </c>
      <c r="D25" s="1">
        <v>1227</v>
      </c>
      <c r="E25" s="1">
        <v>78</v>
      </c>
      <c r="F25" s="1">
        <v>1992</v>
      </c>
      <c r="G25" s="1" t="s">
        <v>39</v>
      </c>
      <c r="H25" s="1" t="s">
        <v>18</v>
      </c>
      <c r="L25" s="1" t="b">
        <v>0</v>
      </c>
      <c r="M25" s="1" t="str">
        <v>Central Plaza</v>
      </c>
      <c r="O25" s="1" t="b">
        <v>0</v>
      </c>
    </row>
    <row r="26" spans="1:15" hidden="1" x14ac:dyDescent="0.25">
      <c r="A26" s="1" t="s">
        <v>55</v>
      </c>
      <c r="B26" s="1" t="s">
        <v>25</v>
      </c>
      <c r="C26" s="1">
        <v>367.4</v>
      </c>
      <c r="D26" s="1">
        <v>1205</v>
      </c>
      <c r="E26" s="1">
        <v>72</v>
      </c>
      <c r="F26" s="1">
        <v>1990</v>
      </c>
      <c r="G26" s="1" t="s">
        <v>17</v>
      </c>
      <c r="H26" s="1" t="s">
        <v>18</v>
      </c>
      <c r="L26" s="1" t="b">
        <v>0</v>
      </c>
      <c r="M26" s="1" t="str">
        <v>Bank of China Tower</v>
      </c>
      <c r="O26" s="1" t="b">
        <v>0</v>
      </c>
    </row>
    <row r="27" spans="1:15" hidden="1" x14ac:dyDescent="0.25">
      <c r="A27" s="1" t="s">
        <v>56</v>
      </c>
      <c r="B27" s="1" t="s">
        <v>16</v>
      </c>
      <c r="C27" s="1">
        <v>365.8</v>
      </c>
      <c r="D27" s="1">
        <v>1200</v>
      </c>
      <c r="E27" s="1">
        <v>55</v>
      </c>
      <c r="F27" s="1">
        <v>2009</v>
      </c>
      <c r="G27" s="1" t="s">
        <v>17</v>
      </c>
      <c r="H27" s="1" t="s">
        <v>18</v>
      </c>
      <c r="L27" s="1" t="b">
        <v>0</v>
      </c>
      <c r="M27" s="1" t="str">
        <v>Bank of America Tower</v>
      </c>
      <c r="O27" s="1" t="b">
        <v>0</v>
      </c>
    </row>
    <row r="28" spans="1:15" hidden="1" x14ac:dyDescent="0.25">
      <c r="A28" s="1" t="s">
        <v>57</v>
      </c>
      <c r="B28" s="1" t="s">
        <v>9</v>
      </c>
      <c r="C28" s="1">
        <v>360</v>
      </c>
      <c r="D28" s="1">
        <v>1181</v>
      </c>
      <c r="E28" s="1">
        <v>68</v>
      </c>
      <c r="F28" s="1">
        <v>2008</v>
      </c>
      <c r="G28" s="1" t="s">
        <v>39</v>
      </c>
      <c r="H28" s="1" t="s">
        <v>18</v>
      </c>
      <c r="L28" s="1" t="b">
        <v>0</v>
      </c>
      <c r="M28" s="1" t="str">
        <v>Almas Tower</v>
      </c>
      <c r="O28" s="1" t="b">
        <v>0</v>
      </c>
    </row>
    <row r="29" spans="1:15" hidden="1" x14ac:dyDescent="0.25">
      <c r="A29" s="1" t="s">
        <v>58</v>
      </c>
      <c r="B29" s="1" t="s">
        <v>37</v>
      </c>
      <c r="C29" s="1">
        <v>360</v>
      </c>
      <c r="D29" s="1">
        <v>1181</v>
      </c>
      <c r="E29" s="1">
        <v>60</v>
      </c>
      <c r="F29" s="1">
        <v>2012</v>
      </c>
      <c r="G29" s="1" t="s">
        <v>39</v>
      </c>
      <c r="H29" s="1" t="s">
        <v>18</v>
      </c>
      <c r="L29" s="1" t="b">
        <v>0</v>
      </c>
      <c r="M29" s="1" t="str">
        <v>The Pinnacle</v>
      </c>
      <c r="O29" s="1" t="b">
        <v>0</v>
      </c>
    </row>
    <row r="30" spans="1:15" hidden="1" x14ac:dyDescent="0.25">
      <c r="A30" s="1" t="s">
        <v>59</v>
      </c>
      <c r="B30" s="1" t="s">
        <v>9</v>
      </c>
      <c r="C30" s="1">
        <v>355.4</v>
      </c>
      <c r="D30" s="1">
        <v>1166</v>
      </c>
      <c r="E30" s="1">
        <v>82</v>
      </c>
      <c r="F30" s="1">
        <v>2012</v>
      </c>
      <c r="G30" s="1" t="s">
        <v>39</v>
      </c>
      <c r="H30" s="1" t="s">
        <v>60</v>
      </c>
      <c r="L30" s="1" t="b">
        <v>0</v>
      </c>
      <c r="M30" s="1" t="str">
        <v>JW Marriott Marquis Hotel Dubai Tower 1</v>
      </c>
      <c r="O30" s="1" t="b">
        <v>0</v>
      </c>
    </row>
    <row r="31" spans="1:15" hidden="1" x14ac:dyDescent="0.25">
      <c r="A31" s="1" t="s">
        <v>61</v>
      </c>
      <c r="B31" s="1" t="s">
        <v>9</v>
      </c>
      <c r="C31" s="1">
        <v>355.4</v>
      </c>
      <c r="D31" s="1">
        <v>1166</v>
      </c>
      <c r="E31" s="1">
        <v>82</v>
      </c>
      <c r="F31" s="1">
        <v>2013</v>
      </c>
      <c r="G31" s="1" t="s">
        <v>39</v>
      </c>
      <c r="H31" s="1" t="s">
        <v>60</v>
      </c>
      <c r="L31" s="1" t="b">
        <v>0</v>
      </c>
      <c r="M31" s="1" t="str">
        <v>JW Marriott Marquis Hotel Dubai Tower 2</v>
      </c>
      <c r="O31" s="1" t="b">
        <v>0</v>
      </c>
    </row>
    <row r="32" spans="1:15" hidden="1" x14ac:dyDescent="0.25">
      <c r="A32" s="1" t="s">
        <v>62</v>
      </c>
      <c r="B32" s="1" t="s">
        <v>9</v>
      </c>
      <c r="C32" s="1">
        <v>354.6</v>
      </c>
      <c r="D32" s="1">
        <v>1163</v>
      </c>
      <c r="E32" s="1">
        <v>54</v>
      </c>
      <c r="F32" s="1">
        <v>2000</v>
      </c>
      <c r="G32" s="1" t="s">
        <v>17</v>
      </c>
      <c r="H32" s="1" t="s">
        <v>18</v>
      </c>
      <c r="L32" s="1" t="b">
        <v>0</v>
      </c>
      <c r="M32" s="1" t="str">
        <v>Emirates Tower One</v>
      </c>
      <c r="O32" s="1" t="b">
        <v>0</v>
      </c>
    </row>
    <row r="33" spans="1:15" hidden="1" x14ac:dyDescent="0.25">
      <c r="A33" s="1" t="s">
        <v>63</v>
      </c>
      <c r="B33" s="1" t="s">
        <v>9</v>
      </c>
      <c r="C33" s="1">
        <v>352</v>
      </c>
      <c r="D33" s="1">
        <v>1155</v>
      </c>
      <c r="E33" s="1">
        <v>86</v>
      </c>
      <c r="F33" s="1">
        <v>2011</v>
      </c>
      <c r="G33" s="1" t="s">
        <v>39</v>
      </c>
      <c r="H33" s="1" t="s">
        <v>43</v>
      </c>
      <c r="L33" s="1" t="b">
        <v>0</v>
      </c>
      <c r="M33" s="1" t="str">
        <v>The Torch</v>
      </c>
      <c r="O33" s="1" t="b">
        <v>0</v>
      </c>
    </row>
    <row r="34" spans="1:15" hidden="1" x14ac:dyDescent="0.25">
      <c r="A34" s="1" t="s">
        <v>64</v>
      </c>
      <c r="B34" s="1" t="s">
        <v>65</v>
      </c>
      <c r="C34" s="1">
        <v>347.5</v>
      </c>
      <c r="D34" s="1">
        <v>1140</v>
      </c>
      <c r="E34" s="1">
        <v>85</v>
      </c>
      <c r="F34" s="1">
        <v>1997</v>
      </c>
      <c r="G34" s="1" t="s">
        <v>17</v>
      </c>
      <c r="H34" s="1" t="s">
        <v>23</v>
      </c>
      <c r="L34" s="1" t="b">
        <v>0</v>
      </c>
      <c r="M34" s="1" t="str">
        <v>T &amp; C Tower</v>
      </c>
      <c r="O34" s="1" t="b">
        <v>0</v>
      </c>
    </row>
    <row r="35" spans="1:15" hidden="1" x14ac:dyDescent="0.25">
      <c r="A35" s="1" t="s">
        <v>66</v>
      </c>
      <c r="B35" s="1" t="s">
        <v>32</v>
      </c>
      <c r="C35" s="1">
        <v>346.3</v>
      </c>
      <c r="D35" s="1">
        <v>1136</v>
      </c>
      <c r="E35" s="1">
        <v>83</v>
      </c>
      <c r="F35" s="1">
        <v>1973</v>
      </c>
      <c r="G35" s="1" t="s">
        <v>33</v>
      </c>
      <c r="H35" s="1" t="s">
        <v>18</v>
      </c>
      <c r="L35" s="1" t="b">
        <v>0</v>
      </c>
      <c r="M35" s="1" t="str">
        <v>Aon Center</v>
      </c>
      <c r="O35" s="1" t="b">
        <v>0</v>
      </c>
    </row>
    <row r="36" spans="1:15" hidden="1" x14ac:dyDescent="0.25">
      <c r="A36" s="1" t="s">
        <v>67</v>
      </c>
      <c r="B36" s="1" t="s">
        <v>25</v>
      </c>
      <c r="C36" s="1">
        <v>346</v>
      </c>
      <c r="D36" s="1">
        <v>1135</v>
      </c>
      <c r="E36" s="1">
        <v>73</v>
      </c>
      <c r="F36" s="1">
        <v>1998</v>
      </c>
      <c r="G36" s="1" t="s">
        <v>33</v>
      </c>
      <c r="H36" s="1" t="s">
        <v>18</v>
      </c>
      <c r="L36" s="1" t="b">
        <v>0</v>
      </c>
      <c r="M36" s="1" t="str">
        <v>The Center</v>
      </c>
      <c r="O36" s="1" t="b">
        <v>0</v>
      </c>
    </row>
    <row r="37" spans="1:15" hidden="1" x14ac:dyDescent="0.25">
      <c r="A37" s="1" t="s">
        <v>68</v>
      </c>
      <c r="B37" s="1" t="s">
        <v>32</v>
      </c>
      <c r="C37" s="1">
        <v>343.7</v>
      </c>
      <c r="D37" s="1">
        <v>1128</v>
      </c>
      <c r="E37" s="1">
        <v>100</v>
      </c>
      <c r="F37" s="1">
        <v>1969</v>
      </c>
      <c r="G37" s="1" t="s">
        <v>33</v>
      </c>
      <c r="H37" s="1" t="s">
        <v>69</v>
      </c>
      <c r="L37" s="1" t="b">
        <v>0</v>
      </c>
      <c r="M37" s="1" t="str">
        <v>John Hancock Center</v>
      </c>
      <c r="O37" s="1" t="b">
        <v>0</v>
      </c>
    </row>
    <row r="38" spans="1:15" hidden="1" x14ac:dyDescent="0.25">
      <c r="A38" s="1" t="s">
        <v>70</v>
      </c>
      <c r="B38" s="1" t="s">
        <v>71</v>
      </c>
      <c r="C38" s="1">
        <v>339</v>
      </c>
      <c r="D38" s="1">
        <v>1112</v>
      </c>
      <c r="E38" s="1">
        <v>68</v>
      </c>
      <c r="F38" s="1">
        <v>2014</v>
      </c>
      <c r="G38" s="1" t="s">
        <v>17</v>
      </c>
      <c r="H38" s="1" t="s">
        <v>23</v>
      </c>
      <c r="L38" s="1" t="b">
        <v>0</v>
      </c>
      <c r="M38" s="1" t="str">
        <v>Wuxi International Finance Square</v>
      </c>
      <c r="O38" s="1" t="b">
        <v>0</v>
      </c>
    </row>
    <row r="39" spans="1:15" hidden="1" x14ac:dyDescent="0.25">
      <c r="A39" s="1" t="s">
        <v>72</v>
      </c>
      <c r="B39" s="1" t="s">
        <v>73</v>
      </c>
      <c r="C39" s="1">
        <v>338.9</v>
      </c>
      <c r="D39" s="1">
        <v>1112</v>
      </c>
      <c r="E39" s="1">
        <v>72</v>
      </c>
      <c r="F39" s="1">
        <v>2015</v>
      </c>
      <c r="G39" s="1" t="s">
        <v>17</v>
      </c>
      <c r="H39" s="1" t="s">
        <v>74</v>
      </c>
      <c r="L39" s="1" t="b">
        <v>0</v>
      </c>
      <c r="M39" s="1" t="str">
        <v>Chongqing World Financial Center</v>
      </c>
      <c r="O39" s="1" t="b">
        <v>0</v>
      </c>
    </row>
    <row r="40" spans="1:15" hidden="1" x14ac:dyDescent="0.25">
      <c r="A40" s="1" t="s">
        <v>75</v>
      </c>
      <c r="B40" s="1" t="s">
        <v>76</v>
      </c>
      <c r="C40" s="1">
        <v>338.8</v>
      </c>
      <c r="D40" s="1">
        <v>1112</v>
      </c>
      <c r="E40" s="1">
        <v>75</v>
      </c>
      <c r="F40" s="1">
        <v>2013</v>
      </c>
      <c r="G40" s="1" t="s">
        <v>39</v>
      </c>
      <c r="H40" s="1" t="s">
        <v>69</v>
      </c>
      <c r="L40" s="1" t="b">
        <v>0</v>
      </c>
      <c r="M40" s="1" t="str">
        <v>Mercury City Tower</v>
      </c>
      <c r="O40" s="1" t="b">
        <v>0</v>
      </c>
    </row>
    <row r="41" spans="1:15" hidden="1" x14ac:dyDescent="0.25">
      <c r="A41" s="1" t="s">
        <v>77</v>
      </c>
      <c r="B41" s="1" t="s">
        <v>78</v>
      </c>
      <c r="C41" s="1">
        <v>336.9</v>
      </c>
      <c r="D41" s="1">
        <v>1105</v>
      </c>
      <c r="E41" s="1">
        <v>75</v>
      </c>
      <c r="F41" s="1">
        <v>2011</v>
      </c>
      <c r="G41" s="1" t="s">
        <v>17</v>
      </c>
      <c r="H41" s="1" t="s">
        <v>18</v>
      </c>
      <c r="L41" s="1" t="b">
        <v>0</v>
      </c>
      <c r="M41" s="1" t="str">
        <v>Tianjin World Financial Center</v>
      </c>
      <c r="O41" s="1" t="b">
        <v>0</v>
      </c>
    </row>
    <row r="42" spans="1:15" hidden="1" x14ac:dyDescent="0.25">
      <c r="A42" s="1" t="s">
        <v>79</v>
      </c>
      <c r="B42" s="1" t="s">
        <v>22</v>
      </c>
      <c r="C42" s="1">
        <v>333.3</v>
      </c>
      <c r="D42" s="1">
        <v>1094</v>
      </c>
      <c r="E42" s="1">
        <v>60</v>
      </c>
      <c r="F42" s="1">
        <v>2006</v>
      </c>
      <c r="G42" s="1" t="s">
        <v>39</v>
      </c>
      <c r="H42" s="1" t="s">
        <v>23</v>
      </c>
      <c r="L42" s="1" t="b">
        <v>0</v>
      </c>
      <c r="M42" s="1" t="str">
        <v>Shimao International Plaza</v>
      </c>
      <c r="O42" s="1" t="b">
        <v>0</v>
      </c>
    </row>
    <row r="43" spans="1:15" hidden="1" x14ac:dyDescent="0.25">
      <c r="A43" s="1" t="s">
        <v>80</v>
      </c>
      <c r="B43" s="1" t="s">
        <v>9</v>
      </c>
      <c r="C43" s="1">
        <v>333</v>
      </c>
      <c r="D43" s="1">
        <v>1093</v>
      </c>
      <c r="E43" s="1">
        <v>71</v>
      </c>
      <c r="F43" s="1">
        <v>2007</v>
      </c>
      <c r="G43" s="1" t="s">
        <v>17</v>
      </c>
      <c r="H43" s="1" t="s">
        <v>60</v>
      </c>
      <c r="L43" s="1" t="b">
        <v>0</v>
      </c>
      <c r="M43" s="1" t="str">
        <v>Rose Rayhaan by Rotana</v>
      </c>
      <c r="O43" s="1" t="b">
        <v>0</v>
      </c>
    </row>
    <row r="44" spans="1:15" hidden="1" x14ac:dyDescent="0.25">
      <c r="A44" s="1" t="s">
        <v>81</v>
      </c>
      <c r="B44" s="1" t="s">
        <v>82</v>
      </c>
      <c r="C44" s="1">
        <v>331</v>
      </c>
      <c r="D44" s="1">
        <v>1086</v>
      </c>
      <c r="E44" s="1">
        <v>68</v>
      </c>
      <c r="F44" s="1">
        <v>2008</v>
      </c>
      <c r="G44" s="1" t="s">
        <v>33</v>
      </c>
      <c r="H44" s="1" t="s">
        <v>18</v>
      </c>
      <c r="L44" s="1" t="b">
        <v>0</v>
      </c>
      <c r="M44" s="1" t="str">
        <v>Minsheng Bank Building</v>
      </c>
      <c r="O44" s="1" t="b">
        <v>0</v>
      </c>
    </row>
    <row r="45" spans="1:15" x14ac:dyDescent="0.25">
      <c r="A45" s="1" t="s">
        <v>83</v>
      </c>
      <c r="B45" s="1" t="s">
        <v>84</v>
      </c>
      <c r="C45" s="1">
        <v>330</v>
      </c>
      <c r="D45" s="1">
        <v>1083</v>
      </c>
      <c r="E45" s="1">
        <v>74</v>
      </c>
      <c r="F45" s="1">
        <v>2010</v>
      </c>
      <c r="G45" s="1" t="s">
        <v>17</v>
      </c>
      <c r="H45" s="1" t="s">
        <v>23</v>
      </c>
      <c r="J45" s="1">
        <f t="array" ref="J45">SUM(IF((D2:D101&gt;I2)*(D2:D101&lt;I3),1))</f>
        <v>0</v>
      </c>
      <c r="L45" s="1" t="b">
        <v>0</v>
      </c>
      <c r="M45" s="1" t="str">
        <v>China World Tower</v>
      </c>
      <c r="O45" s="1" t="b">
        <v>0</v>
      </c>
    </row>
    <row r="46" spans="1:15" x14ac:dyDescent="0.25">
      <c r="A46" s="1" t="s">
        <v>85</v>
      </c>
      <c r="B46" s="1" t="s">
        <v>86</v>
      </c>
      <c r="C46" s="1">
        <v>328.6</v>
      </c>
      <c r="D46" s="1">
        <v>1078</v>
      </c>
      <c r="E46" s="1">
        <v>72</v>
      </c>
      <c r="F46" s="1">
        <v>2012</v>
      </c>
      <c r="G46" s="1" t="s">
        <v>39</v>
      </c>
      <c r="H46" s="1" t="s">
        <v>87</v>
      </c>
      <c r="J46" s="1" t="b">
        <f t="array" ref="J46">AND(D2:D101&gt;I2,D2:D101&lt;I3)</f>
        <v>0</v>
      </c>
      <c r="L46" s="1" t="b">
        <v>0</v>
      </c>
      <c r="M46" s="1" t="str">
        <v>Keangnam Hanoi Landmark Tower</v>
      </c>
      <c r="O46" s="1" t="b">
        <v>0</v>
      </c>
    </row>
    <row r="47" spans="1:15" x14ac:dyDescent="0.25">
      <c r="A47" s="1" t="s">
        <v>88</v>
      </c>
      <c r="B47" s="1" t="s">
        <v>89</v>
      </c>
      <c r="C47" s="1">
        <v>328</v>
      </c>
      <c r="D47" s="1">
        <v>1076</v>
      </c>
      <c r="E47" s="1">
        <v>72</v>
      </c>
      <c r="F47" s="1">
        <v>2011</v>
      </c>
      <c r="G47" s="1" t="s">
        <v>17</v>
      </c>
      <c r="H47" s="1" t="s">
        <v>40</v>
      </c>
      <c r="J47" s="1" t="b">
        <f t="array" ref="J47">IF(AND(D2:D101&gt;I2,D2:D101&lt;I3),1)</f>
        <v>0</v>
      </c>
      <c r="L47" s="1" t="str">
        <v xml:space="preserve">Longxi International Hotel </v>
      </c>
      <c r="M47" s="1" t="str">
        <v>Longxi International Hotel</v>
      </c>
      <c r="O47" s="1" t="b">
        <v>0</v>
      </c>
    </row>
    <row r="48" spans="1:15" x14ac:dyDescent="0.25">
      <c r="A48" s="1" t="s">
        <v>90</v>
      </c>
      <c r="B48" s="1" t="s">
        <v>9</v>
      </c>
      <c r="C48" s="1">
        <v>328</v>
      </c>
      <c r="D48" s="1">
        <v>1076</v>
      </c>
      <c r="E48" s="1">
        <v>69</v>
      </c>
      <c r="F48" s="1">
        <v>2013</v>
      </c>
      <c r="G48" s="1" t="s">
        <v>39</v>
      </c>
      <c r="H48" s="1" t="s">
        <v>60</v>
      </c>
      <c r="J48" s="1">
        <f t="array" ref="J48">SUM(IF(AND(D2:D101&gt;I2,D2:D101&lt;I3),1))</f>
        <v>0</v>
      </c>
      <c r="L48" s="1" t="str">
        <v xml:space="preserve">Al Yaqoob Tower </v>
      </c>
      <c r="M48" s="1" t="str">
        <v>Al Yaqoob Tower</v>
      </c>
      <c r="O48" s="1" t="b">
        <v>0</v>
      </c>
    </row>
    <row r="49" spans="1:15" x14ac:dyDescent="0.25">
      <c r="A49" s="1" t="s">
        <v>91</v>
      </c>
      <c r="B49" s="1" t="s">
        <v>71</v>
      </c>
      <c r="C49" s="1">
        <v>328</v>
      </c>
      <c r="D49" s="1">
        <v>1076</v>
      </c>
      <c r="E49" s="1">
        <v>68</v>
      </c>
      <c r="F49" s="1">
        <v>2014</v>
      </c>
      <c r="G49" s="1" t="s">
        <v>17</v>
      </c>
      <c r="H49" s="1" t="s">
        <v>92</v>
      </c>
      <c r="L49" s="1" t="str">
        <v xml:space="preserve">Wuxi Suning Plaza 1 </v>
      </c>
      <c r="M49" s="1" t="str">
        <v>Wuxi Suning Plaza 1</v>
      </c>
      <c r="O49" s="1" t="b">
        <v>0</v>
      </c>
    </row>
    <row r="50" spans="1:15" x14ac:dyDescent="0.25">
      <c r="A50" s="1" t="s">
        <v>93</v>
      </c>
      <c r="B50" s="1" t="s">
        <v>9</v>
      </c>
      <c r="C50" s="1">
        <v>326</v>
      </c>
      <c r="D50" s="1">
        <v>1070</v>
      </c>
      <c r="E50" s="1">
        <v>80</v>
      </c>
      <c r="F50" s="1">
        <v>2010</v>
      </c>
      <c r="G50" s="1" t="s">
        <v>39</v>
      </c>
      <c r="H50" s="1" t="s">
        <v>69</v>
      </c>
      <c r="L50" s="1" t="b">
        <v>0</v>
      </c>
      <c r="M50" s="1" t="str">
        <v>The Index</v>
      </c>
      <c r="O50" s="1" t="b">
        <v>0</v>
      </c>
    </row>
    <row r="51" spans="1:15" x14ac:dyDescent="0.25">
      <c r="A51" s="1" t="s">
        <v>94</v>
      </c>
      <c r="B51" s="1" t="s">
        <v>51</v>
      </c>
      <c r="C51" s="1">
        <v>324</v>
      </c>
      <c r="D51" s="1">
        <v>1063</v>
      </c>
      <c r="E51" s="1">
        <v>72</v>
      </c>
      <c r="F51" s="1">
        <v>2013</v>
      </c>
      <c r="G51" s="1" t="s">
        <v>39</v>
      </c>
      <c r="H51" s="1" t="s">
        <v>69</v>
      </c>
      <c r="J51" s="1">
        <f t="array" ref="J51">SUM(IF(D2:D101&gt;MIN(I2,I3),IF(D2:D101&lt;MAX(I2,I3),1)))</f>
        <v>74</v>
      </c>
      <c r="K51" s="1" t="str">
        <f t="array" ref="K51">MIN(I2,I3)&amp;" és "&amp;MAX(I2,I3)&amp; " ft magasságú épületek száma " &amp;SUM(IF(D2:D101&gt;MIN(I2,I3),IF(D2:D101&lt;MAX(I2,I3),1)))&amp;"."</f>
        <v>1000 és 2000 ft magasságú épületek száma 74.</v>
      </c>
      <c r="L51" s="1" t="b">
        <v>0</v>
      </c>
      <c r="M51" s="1" t="str">
        <v>The Landmark</v>
      </c>
      <c r="O51" s="1" t="b">
        <v>0</v>
      </c>
    </row>
    <row r="52" spans="1:15" hidden="1" x14ac:dyDescent="0.25">
      <c r="A52" s="1" t="s">
        <v>95</v>
      </c>
      <c r="B52" s="1" t="s">
        <v>30</v>
      </c>
      <c r="C52" s="1">
        <v>324</v>
      </c>
      <c r="D52" s="1">
        <v>1063</v>
      </c>
      <c r="E52" s="1">
        <v>62</v>
      </c>
      <c r="F52" s="1">
        <v>2013</v>
      </c>
      <c r="G52" s="1" t="s">
        <v>17</v>
      </c>
      <c r="H52" s="1" t="s">
        <v>23</v>
      </c>
      <c r="L52" s="1" t="b">
        <v>0</v>
      </c>
      <c r="M52" s="1" t="str">
        <v>Deji Plaza</v>
      </c>
      <c r="O52" s="1" t="b">
        <v>0</v>
      </c>
    </row>
    <row r="53" spans="1:15" hidden="1" x14ac:dyDescent="0.25">
      <c r="A53" s="1" t="s">
        <v>96</v>
      </c>
      <c r="B53" s="1" t="s">
        <v>97</v>
      </c>
      <c r="C53" s="1">
        <v>322.5</v>
      </c>
      <c r="D53" s="1">
        <v>1058</v>
      </c>
      <c r="E53" s="1">
        <v>78</v>
      </c>
      <c r="F53" s="1">
        <v>2005</v>
      </c>
      <c r="G53" s="1" t="s">
        <v>39</v>
      </c>
      <c r="H53" s="1" t="s">
        <v>43</v>
      </c>
      <c r="L53" s="1" t="b">
        <v>0</v>
      </c>
      <c r="M53" s="1" t="str">
        <v>Q1 Tower</v>
      </c>
      <c r="O53" s="1" t="b">
        <v>0</v>
      </c>
    </row>
    <row r="54" spans="1:15" hidden="1" x14ac:dyDescent="0.25">
      <c r="A54" s="1" t="s">
        <v>98</v>
      </c>
      <c r="B54" s="1" t="s">
        <v>99</v>
      </c>
      <c r="C54" s="1">
        <v>321.89999999999998</v>
      </c>
      <c r="D54" s="1">
        <v>1056</v>
      </c>
      <c r="E54" s="1">
        <v>68</v>
      </c>
      <c r="F54" s="1">
        <v>2011</v>
      </c>
      <c r="G54" s="1" t="s">
        <v>39</v>
      </c>
      <c r="H54" s="1" t="s">
        <v>23</v>
      </c>
      <c r="L54" s="1" t="b">
        <v>0</v>
      </c>
      <c r="M54" s="1" t="str">
        <v>Wenzhou Trade Center</v>
      </c>
      <c r="O54" s="1" t="b">
        <v>0</v>
      </c>
    </row>
    <row r="55" spans="1:15" hidden="1" x14ac:dyDescent="0.25">
      <c r="A55" s="1" t="s">
        <v>100</v>
      </c>
      <c r="B55" s="1" t="s">
        <v>9</v>
      </c>
      <c r="C55" s="1">
        <v>321</v>
      </c>
      <c r="D55" s="1">
        <v>1053</v>
      </c>
      <c r="E55" s="1">
        <v>56</v>
      </c>
      <c r="F55" s="1">
        <v>1999</v>
      </c>
      <c r="G55" s="1" t="s">
        <v>17</v>
      </c>
      <c r="H55" s="1" t="s">
        <v>60</v>
      </c>
      <c r="L55" s="1" t="b">
        <v>0</v>
      </c>
      <c r="M55" s="1" t="str">
        <v>Burj Al Arab</v>
      </c>
      <c r="O55" s="1" t="b">
        <v>0</v>
      </c>
    </row>
    <row r="56" spans="1:15" hidden="1" x14ac:dyDescent="0.25">
      <c r="A56" s="1" t="s">
        <v>101</v>
      </c>
      <c r="B56" s="1" t="s">
        <v>25</v>
      </c>
      <c r="C56" s="1">
        <v>320.39999999999998</v>
      </c>
      <c r="D56" s="1">
        <v>1051</v>
      </c>
      <c r="E56" s="1">
        <v>80</v>
      </c>
      <c r="F56" s="1">
        <v>2006</v>
      </c>
      <c r="G56" s="1" t="s">
        <v>39</v>
      </c>
      <c r="H56" s="1" t="s">
        <v>23</v>
      </c>
      <c r="L56" s="1" t="b">
        <v>0</v>
      </c>
      <c r="M56" s="1" t="str">
        <v>Nina Tower</v>
      </c>
      <c r="O56" s="1" t="b">
        <v>0</v>
      </c>
    </row>
    <row r="57" spans="1:15" hidden="1" x14ac:dyDescent="0.25">
      <c r="A57" s="1" t="s">
        <v>102</v>
      </c>
      <c r="B57" s="1" t="s">
        <v>16</v>
      </c>
      <c r="C57" s="1">
        <v>318.89999999999998</v>
      </c>
      <c r="D57" s="1">
        <v>1046</v>
      </c>
      <c r="E57" s="1">
        <v>77</v>
      </c>
      <c r="F57" s="1">
        <v>1930</v>
      </c>
      <c r="G57" s="1" t="s">
        <v>33</v>
      </c>
      <c r="H57" s="1" t="s">
        <v>18</v>
      </c>
      <c r="L57" s="1" t="b">
        <v>0</v>
      </c>
      <c r="M57" s="1" t="str">
        <v>Chrysler Building</v>
      </c>
      <c r="O57" s="1" t="b">
        <v>0</v>
      </c>
    </row>
    <row r="58" spans="1:15" hidden="1" x14ac:dyDescent="0.25">
      <c r="A58" s="1" t="s">
        <v>103</v>
      </c>
      <c r="B58" s="1" t="s">
        <v>16</v>
      </c>
      <c r="C58" s="1">
        <v>318.8</v>
      </c>
      <c r="D58" s="1">
        <v>1046</v>
      </c>
      <c r="E58" s="1">
        <v>52</v>
      </c>
      <c r="F58" s="1">
        <v>2007</v>
      </c>
      <c r="G58" s="1" t="s">
        <v>33</v>
      </c>
      <c r="H58" s="1" t="s">
        <v>18</v>
      </c>
      <c r="L58" s="1" t="b">
        <v>0</v>
      </c>
      <c r="M58" s="1" t="str">
        <v>New York Times Tower</v>
      </c>
      <c r="O58" s="1" t="b">
        <v>0</v>
      </c>
    </row>
    <row r="59" spans="1:15" hidden="1" x14ac:dyDescent="0.25">
      <c r="A59" s="1" t="s">
        <v>104</v>
      </c>
      <c r="B59" s="1" t="s">
        <v>9</v>
      </c>
      <c r="C59" s="1">
        <v>317.60000000000002</v>
      </c>
      <c r="D59" s="1">
        <v>1042</v>
      </c>
      <c r="E59" s="1">
        <v>72</v>
      </c>
      <c r="F59" s="1">
        <v>2010</v>
      </c>
      <c r="G59" s="1" t="s">
        <v>39</v>
      </c>
      <c r="H59" s="1" t="s">
        <v>43</v>
      </c>
      <c r="L59" s="1" t="b">
        <v>0</v>
      </c>
      <c r="M59" s="1" t="str">
        <v>HHHR Tower</v>
      </c>
      <c r="O59" s="1" t="b">
        <v>0</v>
      </c>
    </row>
    <row r="60" spans="1:15" hidden="1" x14ac:dyDescent="0.25">
      <c r="A60" s="1" t="s">
        <v>105</v>
      </c>
      <c r="B60" s="1" t="s">
        <v>106</v>
      </c>
      <c r="C60" s="1">
        <v>311.8</v>
      </c>
      <c r="D60" s="1">
        <v>1023</v>
      </c>
      <c r="E60" s="1">
        <v>55</v>
      </c>
      <c r="F60" s="1">
        <v>1992</v>
      </c>
      <c r="G60" s="1" t="s">
        <v>17</v>
      </c>
      <c r="H60" s="1" t="s">
        <v>18</v>
      </c>
      <c r="L60" s="1" t="b">
        <v>0</v>
      </c>
      <c r="M60" s="1" t="str">
        <v>Bank of America Plaza</v>
      </c>
      <c r="O60" s="1" t="b">
        <v>0</v>
      </c>
    </row>
    <row r="61" spans="1:15" hidden="1" x14ac:dyDescent="0.25">
      <c r="A61" s="1" t="s">
        <v>107</v>
      </c>
      <c r="B61" s="1" t="s">
        <v>108</v>
      </c>
      <c r="C61" s="1">
        <v>311</v>
      </c>
      <c r="D61" s="1">
        <v>1020</v>
      </c>
      <c r="E61" s="1">
        <v>75</v>
      </c>
      <c r="F61" s="1">
        <v>2014</v>
      </c>
      <c r="G61" s="1" t="s">
        <v>17</v>
      </c>
      <c r="H61" s="1" t="s">
        <v>23</v>
      </c>
      <c r="L61" s="1" t="b">
        <v>0</v>
      </c>
      <c r="M61" s="1" t="str">
        <v>Moi Center Tower A</v>
      </c>
      <c r="O61" s="1" t="b">
        <v>0</v>
      </c>
    </row>
    <row r="62" spans="1:15" hidden="1" x14ac:dyDescent="0.25">
      <c r="A62" s="1" t="s">
        <v>109</v>
      </c>
      <c r="B62" s="1" t="s">
        <v>110</v>
      </c>
      <c r="C62" s="1">
        <v>310.3</v>
      </c>
      <c r="D62" s="1">
        <v>1018</v>
      </c>
      <c r="E62" s="1">
        <v>73</v>
      </c>
      <c r="F62" s="1">
        <v>1990</v>
      </c>
      <c r="G62" s="1" t="s">
        <v>33</v>
      </c>
      <c r="H62" s="1" t="s">
        <v>18</v>
      </c>
      <c r="L62" s="1" t="b">
        <v>0</v>
      </c>
      <c r="M62" s="1" t="str">
        <v>U.S. Bank Tower</v>
      </c>
      <c r="O62" s="1" t="b">
        <v>0</v>
      </c>
    </row>
    <row r="63" spans="1:15" hidden="1" x14ac:dyDescent="0.25">
      <c r="A63" s="1" t="s">
        <v>111</v>
      </c>
      <c r="B63" s="1" t="s">
        <v>9</v>
      </c>
      <c r="C63" s="1">
        <v>310</v>
      </c>
      <c r="D63" s="1">
        <v>1017</v>
      </c>
      <c r="E63" s="1">
        <v>83</v>
      </c>
      <c r="F63" s="1">
        <v>2010</v>
      </c>
      <c r="G63" s="1" t="s">
        <v>39</v>
      </c>
      <c r="H63" s="1" t="s">
        <v>43</v>
      </c>
      <c r="L63" s="1" t="b">
        <v>0</v>
      </c>
      <c r="M63" s="1" t="str">
        <v>Ocean Heights</v>
      </c>
      <c r="O63" s="1" t="b">
        <v>0</v>
      </c>
    </row>
    <row r="64" spans="1:15" hidden="1" x14ac:dyDescent="0.25">
      <c r="A64" s="1" t="s">
        <v>112</v>
      </c>
      <c r="B64" s="1" t="s">
        <v>27</v>
      </c>
      <c r="C64" s="1">
        <v>310</v>
      </c>
      <c r="D64" s="1">
        <v>1017</v>
      </c>
      <c r="E64" s="1">
        <v>55</v>
      </c>
      <c r="F64" s="1">
        <v>2001</v>
      </c>
      <c r="G64" s="1" t="s">
        <v>39</v>
      </c>
      <c r="H64" s="1" t="s">
        <v>18</v>
      </c>
      <c r="L64" s="1" t="b">
        <v>0</v>
      </c>
      <c r="M64" s="1" t="str">
        <v>Menara Telekom</v>
      </c>
      <c r="O64" s="1" t="b">
        <v>0</v>
      </c>
    </row>
    <row r="65" spans="1:15" hidden="1" x14ac:dyDescent="0.25">
      <c r="A65" s="1" t="s">
        <v>113</v>
      </c>
      <c r="B65" s="1" t="s">
        <v>37</v>
      </c>
      <c r="C65" s="1">
        <v>309.39999999999998</v>
      </c>
      <c r="D65" s="1">
        <v>1015</v>
      </c>
      <c r="E65" s="1">
        <v>73</v>
      </c>
      <c r="F65" s="1">
        <v>2015</v>
      </c>
      <c r="G65" s="1" t="s">
        <v>17</v>
      </c>
      <c r="H65" s="1" t="s">
        <v>18</v>
      </c>
      <c r="L65" s="1" t="b">
        <v>0</v>
      </c>
      <c r="M65" s="1" t="str">
        <v>Fortune Center</v>
      </c>
      <c r="O65" s="1" t="b">
        <v>0</v>
      </c>
    </row>
    <row r="66" spans="1:15" hidden="1" x14ac:dyDescent="0.25">
      <c r="A66" s="1" t="s">
        <v>114</v>
      </c>
      <c r="B66" s="1" t="s">
        <v>37</v>
      </c>
      <c r="C66" s="1">
        <v>309.39999999999998</v>
      </c>
      <c r="D66" s="1">
        <v>1015</v>
      </c>
      <c r="E66" s="1">
        <v>71</v>
      </c>
      <c r="F66" s="1">
        <v>2013</v>
      </c>
      <c r="G66" s="1" t="s">
        <v>17</v>
      </c>
      <c r="H66" s="1" t="s">
        <v>18</v>
      </c>
      <c r="L66" s="1" t="b">
        <v>0</v>
      </c>
      <c r="M66" s="1" t="str">
        <v>Pearl River Tower</v>
      </c>
      <c r="O66" s="1" t="b">
        <v>0</v>
      </c>
    </row>
    <row r="67" spans="1:15" hidden="1" x14ac:dyDescent="0.25">
      <c r="A67" s="1" t="s">
        <v>115</v>
      </c>
      <c r="B67" s="1" t="s">
        <v>9</v>
      </c>
      <c r="C67" s="1">
        <v>309</v>
      </c>
      <c r="D67" s="1">
        <v>1014</v>
      </c>
      <c r="E67" s="1">
        <v>56</v>
      </c>
      <c r="F67" s="1">
        <v>2000</v>
      </c>
      <c r="G67" s="1" t="s">
        <v>39</v>
      </c>
      <c r="H67" s="1" t="s">
        <v>60</v>
      </c>
      <c r="L67" s="1" t="b">
        <v>0</v>
      </c>
      <c r="M67" s="1" t="str">
        <v>Emirates Tower Two</v>
      </c>
      <c r="O67" s="1" t="b">
        <v>0</v>
      </c>
    </row>
    <row r="68" spans="1:15" hidden="1" x14ac:dyDescent="0.25">
      <c r="A68" s="1" t="s">
        <v>116</v>
      </c>
      <c r="B68" s="1" t="s">
        <v>117</v>
      </c>
      <c r="C68" s="1">
        <v>307.89999999999998</v>
      </c>
      <c r="D68" s="1">
        <v>1010</v>
      </c>
      <c r="E68" s="1">
        <v>68</v>
      </c>
      <c r="F68" s="1">
        <v>2014</v>
      </c>
      <c r="G68" s="1" t="s">
        <v>39</v>
      </c>
      <c r="H68" s="1" t="s">
        <v>40</v>
      </c>
      <c r="L68" s="1" t="b">
        <v>0</v>
      </c>
      <c r="M68" s="1" t="str">
        <v>Burj Rafal</v>
      </c>
      <c r="O68" s="1" t="b">
        <v>0</v>
      </c>
    </row>
    <row r="69" spans="1:15" hidden="1" x14ac:dyDescent="0.25">
      <c r="A69" s="1" t="s">
        <v>118</v>
      </c>
      <c r="B69" s="1" t="s">
        <v>32</v>
      </c>
      <c r="C69" s="1">
        <v>306.89999999999998</v>
      </c>
      <c r="D69" s="1">
        <v>1007</v>
      </c>
      <c r="E69" s="1">
        <v>60</v>
      </c>
      <c r="F69" s="1">
        <v>1989</v>
      </c>
      <c r="G69" s="1" t="s">
        <v>17</v>
      </c>
      <c r="H69" s="1" t="s">
        <v>18</v>
      </c>
      <c r="L69" s="1" t="b">
        <v>0</v>
      </c>
      <c r="M69" s="1" t="str">
        <v>The Franklin - North Tower</v>
      </c>
      <c r="O69" s="1" t="b">
        <v>0</v>
      </c>
    </row>
    <row r="70" spans="1:15" hidden="1" x14ac:dyDescent="0.25">
      <c r="A70" s="1" t="s">
        <v>119</v>
      </c>
      <c r="B70" s="1" t="s">
        <v>9</v>
      </c>
      <c r="C70" s="1">
        <v>306.39999999999998</v>
      </c>
      <c r="D70" s="1">
        <v>1005</v>
      </c>
      <c r="E70" s="1">
        <v>73</v>
      </c>
      <c r="F70" s="1">
        <v>2013</v>
      </c>
      <c r="G70" s="1" t="s">
        <v>39</v>
      </c>
      <c r="H70" s="1" t="s">
        <v>43</v>
      </c>
      <c r="L70" s="1" t="b">
        <v>0</v>
      </c>
      <c r="M70" s="1" t="str">
        <v>Cayan Tower</v>
      </c>
      <c r="O70" s="1" t="b">
        <v>0</v>
      </c>
    </row>
    <row r="71" spans="1:15" hidden="1" x14ac:dyDescent="0.25">
      <c r="A71" s="1" t="s">
        <v>120</v>
      </c>
      <c r="B71" s="1" t="s">
        <v>16</v>
      </c>
      <c r="C71" s="1">
        <v>306.39999999999998</v>
      </c>
      <c r="D71" s="1">
        <v>1005</v>
      </c>
      <c r="E71" s="1">
        <v>75</v>
      </c>
      <c r="F71" s="1">
        <v>2014</v>
      </c>
      <c r="G71" s="1" t="s">
        <v>10</v>
      </c>
      <c r="H71" s="1" t="s">
        <v>40</v>
      </c>
      <c r="L71" s="1" t="b">
        <v>0</v>
      </c>
      <c r="M71" s="1" t="str">
        <v>One57</v>
      </c>
      <c r="O71" s="1" t="b">
        <v>0</v>
      </c>
    </row>
    <row r="72" spans="1:15" hidden="1" x14ac:dyDescent="0.25">
      <c r="A72" s="1" t="s">
        <v>121</v>
      </c>
      <c r="B72" s="1" t="s">
        <v>35</v>
      </c>
      <c r="C72" s="1">
        <v>306</v>
      </c>
      <c r="D72" s="1">
        <v>1004</v>
      </c>
      <c r="E72" s="1">
        <v>85</v>
      </c>
      <c r="F72" s="1">
        <v>2013</v>
      </c>
      <c r="G72" s="1" t="s">
        <v>39</v>
      </c>
      <c r="H72" s="1" t="s">
        <v>43</v>
      </c>
      <c r="L72" s="1" t="b">
        <v>0</v>
      </c>
      <c r="M72" s="1" t="str">
        <v>East Pacific Center Tower A</v>
      </c>
      <c r="O72" s="1" t="b">
        <v>0</v>
      </c>
    </row>
    <row r="73" spans="1:15" hidden="1" x14ac:dyDescent="0.25">
      <c r="A73" s="1" t="s">
        <v>122</v>
      </c>
      <c r="B73" s="1" t="s">
        <v>123</v>
      </c>
      <c r="C73" s="1">
        <v>306</v>
      </c>
      <c r="D73" s="1">
        <v>1004</v>
      </c>
      <c r="E73" s="1">
        <v>73</v>
      </c>
      <c r="F73" s="1">
        <v>2013</v>
      </c>
      <c r="G73" s="1" t="s">
        <v>17</v>
      </c>
      <c r="H73" s="1" t="s">
        <v>124</v>
      </c>
      <c r="L73" s="1" t="b">
        <v>0</v>
      </c>
      <c r="M73" s="1" t="str">
        <v>The Shard</v>
      </c>
      <c r="O73" s="1" t="b">
        <v>0</v>
      </c>
    </row>
    <row r="74" spans="1:15" hidden="1" x14ac:dyDescent="0.25">
      <c r="A74" s="1" t="s">
        <v>125</v>
      </c>
      <c r="B74" s="1" t="s">
        <v>126</v>
      </c>
      <c r="C74" s="1">
        <v>305.39999999999998</v>
      </c>
      <c r="D74" s="1">
        <v>1002</v>
      </c>
      <c r="E74" s="1">
        <v>75</v>
      </c>
      <c r="F74" s="1">
        <v>1982</v>
      </c>
      <c r="G74" s="1" t="s">
        <v>17</v>
      </c>
      <c r="H74" s="1" t="s">
        <v>18</v>
      </c>
      <c r="L74" s="1" t="b">
        <v>0</v>
      </c>
      <c r="M74" s="1" t="str">
        <v>JPMorgan Chase Tower</v>
      </c>
      <c r="O74" s="1" t="b">
        <v>0</v>
      </c>
    </row>
    <row r="75" spans="1:15" hidden="1" x14ac:dyDescent="0.25">
      <c r="A75" s="1" t="s">
        <v>127</v>
      </c>
      <c r="B75" s="1" t="s">
        <v>51</v>
      </c>
      <c r="C75" s="1">
        <v>305.3</v>
      </c>
      <c r="D75" s="1">
        <v>1002</v>
      </c>
      <c r="E75" s="1">
        <v>80</v>
      </c>
      <c r="F75" s="1">
        <v>2011</v>
      </c>
      <c r="G75" s="1" t="s">
        <v>39</v>
      </c>
      <c r="H75" s="1" t="s">
        <v>43</v>
      </c>
      <c r="L75" s="1" t="b">
        <v>0</v>
      </c>
      <c r="M75" s="1" t="str">
        <v>Etihad Towers T2</v>
      </c>
      <c r="O75" s="1" t="b">
        <v>0</v>
      </c>
    </row>
    <row r="76" spans="1:15" hidden="1" x14ac:dyDescent="0.25">
      <c r="A76" s="1" t="s">
        <v>128</v>
      </c>
      <c r="B76" s="1" t="s">
        <v>129</v>
      </c>
      <c r="C76" s="1">
        <v>305</v>
      </c>
      <c r="D76" s="1">
        <v>1001</v>
      </c>
      <c r="E76" s="1">
        <v>68</v>
      </c>
      <c r="F76" s="1">
        <v>2011</v>
      </c>
      <c r="G76" s="1" t="s">
        <v>17</v>
      </c>
      <c r="H76" s="1" t="s">
        <v>124</v>
      </c>
      <c r="L76" s="1" t="b">
        <v>0</v>
      </c>
      <c r="M76" s="1" t="str">
        <v>Northeast Asia Trade Tower</v>
      </c>
      <c r="O76" s="1" t="b">
        <v>0</v>
      </c>
    </row>
    <row r="77" spans="1:15" hidden="1" x14ac:dyDescent="0.25">
      <c r="A77" s="1" t="s">
        <v>130</v>
      </c>
      <c r="B77" s="1" t="s">
        <v>131</v>
      </c>
      <c r="C77" s="1">
        <v>304</v>
      </c>
      <c r="D77" s="1">
        <v>997</v>
      </c>
      <c r="E77" s="1">
        <v>85</v>
      </c>
      <c r="F77" s="1">
        <v>1997</v>
      </c>
      <c r="G77" s="1" t="s">
        <v>39</v>
      </c>
      <c r="H77" s="1" t="s">
        <v>60</v>
      </c>
      <c r="L77" s="1" t="b">
        <v>0</v>
      </c>
      <c r="M77" s="1" t="str">
        <v>Baiyoke Tower II</v>
      </c>
      <c r="O77" s="1" t="b">
        <v>0</v>
      </c>
    </row>
    <row r="78" spans="1:15" hidden="1" x14ac:dyDescent="0.25">
      <c r="A78" s="1" t="s">
        <v>132</v>
      </c>
      <c r="B78" s="1" t="s">
        <v>71</v>
      </c>
      <c r="C78" s="1">
        <v>303.8</v>
      </c>
      <c r="D78" s="1">
        <v>997</v>
      </c>
      <c r="E78" s="1">
        <v>68</v>
      </c>
      <c r="F78" s="1">
        <v>2014</v>
      </c>
      <c r="G78" s="1" t="s">
        <v>17</v>
      </c>
      <c r="H78" s="1" t="s">
        <v>60</v>
      </c>
      <c r="L78" s="1" t="b">
        <v>0</v>
      </c>
      <c r="M78" s="1" t="str">
        <v>Wuxi Maoye City - Marriott Hotel</v>
      </c>
      <c r="O78" s="1" t="b">
        <v>0</v>
      </c>
    </row>
    <row r="79" spans="1:15" hidden="1" x14ac:dyDescent="0.25">
      <c r="A79" s="1" t="s">
        <v>133</v>
      </c>
      <c r="B79" s="1" t="s">
        <v>32</v>
      </c>
      <c r="C79" s="1">
        <v>303.3</v>
      </c>
      <c r="D79" s="1">
        <v>995</v>
      </c>
      <c r="E79" s="1">
        <v>64</v>
      </c>
      <c r="F79" s="1">
        <v>1990</v>
      </c>
      <c r="G79" s="1" t="s">
        <v>39</v>
      </c>
      <c r="H79" s="1" t="s">
        <v>18</v>
      </c>
      <c r="L79" s="1" t="b">
        <v>0</v>
      </c>
      <c r="M79" s="1" t="str">
        <v>Two Prudential Plaza</v>
      </c>
      <c r="O79" s="1" t="b">
        <v>0</v>
      </c>
    </row>
    <row r="80" spans="1:15" hidden="1" x14ac:dyDescent="0.25">
      <c r="A80" s="1" t="s">
        <v>134</v>
      </c>
      <c r="B80" s="1" t="s">
        <v>35</v>
      </c>
      <c r="C80" s="1">
        <v>303</v>
      </c>
      <c r="D80" s="1">
        <v>994</v>
      </c>
      <c r="E80" s="1">
        <v>61</v>
      </c>
      <c r="F80" s="1">
        <v>2014</v>
      </c>
      <c r="G80" s="1" t="s">
        <v>17</v>
      </c>
      <c r="H80" s="1" t="s">
        <v>23</v>
      </c>
      <c r="L80" s="1" t="b">
        <v>0</v>
      </c>
      <c r="M80" s="1" t="str">
        <v>Shenzhen Changcheng Center</v>
      </c>
      <c r="O80" s="1" t="b">
        <v>0</v>
      </c>
    </row>
    <row r="81" spans="1:15" hidden="1" x14ac:dyDescent="0.25">
      <c r="A81" s="1" t="s">
        <v>135</v>
      </c>
      <c r="B81" s="1" t="s">
        <v>37</v>
      </c>
      <c r="C81" s="1">
        <v>302.7</v>
      </c>
      <c r="D81" s="1">
        <v>993</v>
      </c>
      <c r="E81" s="1">
        <v>64</v>
      </c>
      <c r="F81" s="1">
        <v>2012</v>
      </c>
      <c r="G81" s="1" t="s">
        <v>17</v>
      </c>
      <c r="H81" s="1" t="s">
        <v>18</v>
      </c>
      <c r="L81" s="1" t="b">
        <v>0</v>
      </c>
      <c r="M81" s="1" t="str">
        <v>Leatop Plaza</v>
      </c>
      <c r="O81" s="1" t="b">
        <v>0</v>
      </c>
    </row>
    <row r="82" spans="1:15" hidden="1" x14ac:dyDescent="0.25">
      <c r="A82" s="1" t="s">
        <v>136</v>
      </c>
      <c r="B82" s="1" t="s">
        <v>126</v>
      </c>
      <c r="C82" s="1">
        <v>302.39999999999998</v>
      </c>
      <c r="D82" s="1">
        <v>992</v>
      </c>
      <c r="E82" s="1">
        <v>71</v>
      </c>
      <c r="F82" s="1">
        <v>1983</v>
      </c>
      <c r="G82" s="1" t="s">
        <v>33</v>
      </c>
      <c r="H82" s="1" t="s">
        <v>18</v>
      </c>
      <c r="L82" s="1" t="b">
        <v>0</v>
      </c>
      <c r="M82" s="1" t="str">
        <v>Wells Fargo Plaza</v>
      </c>
      <c r="O82" s="1" t="b">
        <v>0</v>
      </c>
    </row>
    <row r="83" spans="1:15" hidden="1" x14ac:dyDescent="0.25">
      <c r="A83" s="1" t="s">
        <v>137</v>
      </c>
      <c r="B83" s="1" t="s">
        <v>117</v>
      </c>
      <c r="C83" s="1">
        <v>302.3</v>
      </c>
      <c r="D83" s="1">
        <v>992</v>
      </c>
      <c r="E83" s="1">
        <v>41</v>
      </c>
      <c r="F83" s="1">
        <v>2002</v>
      </c>
      <c r="G83" s="1" t="s">
        <v>10</v>
      </c>
      <c r="H83" s="1" t="s">
        <v>124</v>
      </c>
      <c r="L83" s="1" t="b">
        <v>0</v>
      </c>
      <c r="M83" s="1" t="str">
        <v>Kingdom Centre</v>
      </c>
      <c r="O83" s="1" t="b">
        <v>0</v>
      </c>
    </row>
    <row r="84" spans="1:15" hidden="1" x14ac:dyDescent="0.25">
      <c r="A84" s="1" t="s">
        <v>138</v>
      </c>
      <c r="B84" s="1" t="s">
        <v>9</v>
      </c>
      <c r="C84" s="1">
        <v>302.2</v>
      </c>
      <c r="D84" s="1">
        <v>991</v>
      </c>
      <c r="E84" s="1">
        <v>63</v>
      </c>
      <c r="F84" s="1">
        <v>2008</v>
      </c>
      <c r="G84" s="1" t="s">
        <v>39</v>
      </c>
      <c r="H84" s="1" t="s">
        <v>40</v>
      </c>
      <c r="L84" s="1" t="b">
        <v>0</v>
      </c>
      <c r="M84" s="1" t="str">
        <v>The Address</v>
      </c>
      <c r="O84" s="1" t="b">
        <v>0</v>
      </c>
    </row>
    <row r="85" spans="1:15" hidden="1" x14ac:dyDescent="0.25">
      <c r="A85" s="1" t="s">
        <v>139</v>
      </c>
      <c r="B85" s="1" t="s">
        <v>76</v>
      </c>
      <c r="C85" s="1">
        <v>301.8</v>
      </c>
      <c r="D85" s="1">
        <v>990</v>
      </c>
      <c r="E85" s="1">
        <v>76</v>
      </c>
      <c r="F85" s="1">
        <v>2010</v>
      </c>
      <c r="G85" s="1" t="s">
        <v>39</v>
      </c>
      <c r="H85" s="1" t="s">
        <v>43</v>
      </c>
      <c r="L85" s="1" t="b">
        <v>0</v>
      </c>
      <c r="M85" s="1" t="str">
        <v>Capital City Moscow Tower</v>
      </c>
      <c r="O85" s="1" t="b">
        <v>0</v>
      </c>
    </row>
    <row r="86" spans="1:15" hidden="1" x14ac:dyDescent="0.25">
      <c r="A86" s="1" t="s">
        <v>140</v>
      </c>
      <c r="B86" s="1" t="s">
        <v>141</v>
      </c>
      <c r="C86" s="1">
        <v>300</v>
      </c>
      <c r="D86" s="1">
        <v>984</v>
      </c>
      <c r="E86" s="1">
        <v>80</v>
      </c>
      <c r="F86" s="1">
        <v>2011</v>
      </c>
      <c r="G86" s="1" t="s">
        <v>39</v>
      </c>
      <c r="H86" s="1" t="s">
        <v>43</v>
      </c>
      <c r="L86" s="1" t="b">
        <v>0</v>
      </c>
      <c r="M86" s="1" t="str">
        <v>Doosan Haeundae We've the Zenith Tower A</v>
      </c>
      <c r="O86" s="1" t="b">
        <v>0</v>
      </c>
    </row>
    <row r="87" spans="1:15" hidden="1" x14ac:dyDescent="0.25">
      <c r="A87" s="1" t="s">
        <v>142</v>
      </c>
      <c r="B87" s="1" t="s">
        <v>143</v>
      </c>
      <c r="C87" s="1">
        <v>300</v>
      </c>
      <c r="D87" s="1">
        <v>984</v>
      </c>
      <c r="E87" s="1">
        <v>62</v>
      </c>
      <c r="F87" s="1">
        <v>2014</v>
      </c>
      <c r="G87" s="1" t="s">
        <v>39</v>
      </c>
      <c r="H87" s="1" t="s">
        <v>18</v>
      </c>
      <c r="L87" s="1" t="b">
        <v>0</v>
      </c>
      <c r="M87" s="1" t="str">
        <v>Torre Costanera</v>
      </c>
      <c r="O87" s="1" t="b">
        <v>0</v>
      </c>
    </row>
    <row r="88" spans="1:15" hidden="1" x14ac:dyDescent="0.25">
      <c r="A88" s="1" t="s">
        <v>144</v>
      </c>
      <c r="B88" s="1" t="s">
        <v>145</v>
      </c>
      <c r="C88" s="1">
        <v>300</v>
      </c>
      <c r="D88" s="1">
        <v>984</v>
      </c>
      <c r="E88" s="1">
        <v>60</v>
      </c>
      <c r="F88" s="1">
        <v>2014</v>
      </c>
      <c r="G88" s="1" t="s">
        <v>33</v>
      </c>
      <c r="H88" s="1" t="s">
        <v>146</v>
      </c>
      <c r="L88" s="1" t="b">
        <v>0</v>
      </c>
      <c r="M88" s="1" t="str">
        <v>Abeno Harukas</v>
      </c>
      <c r="O88" s="1" t="b">
        <v>0</v>
      </c>
    </row>
    <row r="89" spans="1:15" hidden="1" x14ac:dyDescent="0.25">
      <c r="A89" s="1" t="s">
        <v>147</v>
      </c>
      <c r="B89" s="1" t="s">
        <v>45</v>
      </c>
      <c r="C89" s="1">
        <v>300</v>
      </c>
      <c r="D89" s="1">
        <v>984</v>
      </c>
      <c r="E89" s="1">
        <v>60</v>
      </c>
      <c r="F89" s="1">
        <v>2009</v>
      </c>
      <c r="G89" s="1" t="s">
        <v>39</v>
      </c>
      <c r="H89" s="1" t="s">
        <v>18</v>
      </c>
      <c r="L89" s="1" t="b">
        <v>0</v>
      </c>
      <c r="M89" s="1" t="str">
        <v>Arraya Tower</v>
      </c>
      <c r="O89" s="1" t="b">
        <v>0</v>
      </c>
    </row>
    <row r="90" spans="1:15" hidden="1" x14ac:dyDescent="0.25">
      <c r="A90" s="1" t="s">
        <v>148</v>
      </c>
      <c r="B90" s="1" t="s">
        <v>149</v>
      </c>
      <c r="C90" s="1">
        <v>300</v>
      </c>
      <c r="D90" s="1">
        <v>984</v>
      </c>
      <c r="E90" s="1">
        <v>36</v>
      </c>
      <c r="F90" s="1">
        <v>2007</v>
      </c>
      <c r="G90" s="1" t="s">
        <v>17</v>
      </c>
      <c r="H90" s="1" t="s">
        <v>23</v>
      </c>
      <c r="L90" s="1" t="b">
        <v>0</v>
      </c>
      <c r="M90" s="1" t="str">
        <v>Aspire Tower</v>
      </c>
      <c r="O90" s="1" t="b">
        <v>0</v>
      </c>
    </row>
    <row r="91" spans="1:15" hidden="1" x14ac:dyDescent="0.25">
      <c r="A91" s="1" t="s">
        <v>150</v>
      </c>
      <c r="B91" s="1" t="s">
        <v>151</v>
      </c>
      <c r="C91" s="1">
        <v>298.10000000000002</v>
      </c>
      <c r="D91" s="1">
        <v>978</v>
      </c>
      <c r="E91" s="1">
        <v>72</v>
      </c>
      <c r="F91" s="1">
        <v>1975</v>
      </c>
      <c r="G91" s="1" t="s">
        <v>33</v>
      </c>
      <c r="H91" s="1" t="s">
        <v>18</v>
      </c>
      <c r="L91" s="1" t="b">
        <v>0</v>
      </c>
      <c r="M91" s="1" t="str">
        <v>First Canadian Place</v>
      </c>
      <c r="O91" s="1" t="b">
        <v>0</v>
      </c>
    </row>
    <row r="92" spans="1:15" hidden="1" x14ac:dyDescent="0.25">
      <c r="A92" s="1" t="s">
        <v>152</v>
      </c>
      <c r="B92" s="1" t="s">
        <v>25</v>
      </c>
      <c r="C92" s="1">
        <v>298.10000000000002</v>
      </c>
      <c r="D92" s="1">
        <v>978</v>
      </c>
      <c r="E92" s="1">
        <v>68</v>
      </c>
      <c r="F92" s="1">
        <v>2008</v>
      </c>
      <c r="G92" s="1" t="s">
        <v>39</v>
      </c>
      <c r="H92" s="1" t="s">
        <v>18</v>
      </c>
      <c r="L92" s="1" t="b">
        <v>0</v>
      </c>
      <c r="M92" s="1" t="str">
        <v>One Island East</v>
      </c>
      <c r="O92" s="1" t="b">
        <v>0</v>
      </c>
    </row>
    <row r="93" spans="1:15" hidden="1" x14ac:dyDescent="0.25">
      <c r="A93" s="1" t="s">
        <v>153</v>
      </c>
      <c r="B93" s="1" t="s">
        <v>16</v>
      </c>
      <c r="C93" s="1">
        <v>297.7</v>
      </c>
      <c r="D93" s="1">
        <v>977</v>
      </c>
      <c r="E93" s="1">
        <v>65</v>
      </c>
      <c r="F93" s="1">
        <v>2014</v>
      </c>
      <c r="G93" s="1" t="s">
        <v>17</v>
      </c>
      <c r="H93" s="1" t="s">
        <v>18</v>
      </c>
      <c r="L93" s="1" t="b">
        <v>0</v>
      </c>
      <c r="M93" s="1" t="str">
        <v>4 World Trade Center</v>
      </c>
      <c r="O93" s="1" t="b">
        <v>0</v>
      </c>
    </row>
    <row r="94" spans="1:15" hidden="1" x14ac:dyDescent="0.25">
      <c r="A94" s="1" t="s">
        <v>154</v>
      </c>
      <c r="B94" s="1" t="s">
        <v>155</v>
      </c>
      <c r="C94" s="1">
        <v>297.3</v>
      </c>
      <c r="D94" s="1">
        <v>975</v>
      </c>
      <c r="E94" s="1">
        <v>91</v>
      </c>
      <c r="F94" s="1">
        <v>2006</v>
      </c>
      <c r="G94" s="1" t="s">
        <v>39</v>
      </c>
      <c r="H94" s="1" t="s">
        <v>43</v>
      </c>
      <c r="L94" s="1" t="b">
        <v>0</v>
      </c>
      <c r="M94" s="1" t="str">
        <v>Eureka Tower</v>
      </c>
      <c r="O94" s="1" t="b">
        <v>0</v>
      </c>
    </row>
    <row r="95" spans="1:15" hidden="1" x14ac:dyDescent="0.25">
      <c r="A95" s="1" t="s">
        <v>156</v>
      </c>
      <c r="B95" s="1" t="s">
        <v>157</v>
      </c>
      <c r="C95" s="1">
        <v>296.7</v>
      </c>
      <c r="D95" s="1">
        <v>974</v>
      </c>
      <c r="E95" s="1">
        <v>57</v>
      </c>
      <c r="F95" s="1">
        <v>2008</v>
      </c>
      <c r="G95" s="1" t="s">
        <v>17</v>
      </c>
      <c r="H95" s="1" t="s">
        <v>18</v>
      </c>
      <c r="L95" s="1" t="b">
        <v>0</v>
      </c>
      <c r="M95" s="1" t="str">
        <v>Comcast Center</v>
      </c>
      <c r="O95" s="1" t="b">
        <v>0</v>
      </c>
    </row>
    <row r="96" spans="1:15" hidden="1" x14ac:dyDescent="0.25">
      <c r="A96" s="1" t="s">
        <v>158</v>
      </c>
      <c r="B96" s="1" t="s">
        <v>159</v>
      </c>
      <c r="C96" s="1">
        <v>296.3</v>
      </c>
      <c r="D96" s="1">
        <v>972</v>
      </c>
      <c r="E96" s="1">
        <v>73</v>
      </c>
      <c r="F96" s="1">
        <v>1993</v>
      </c>
      <c r="G96" s="1" t="s">
        <v>33</v>
      </c>
      <c r="H96" s="1" t="s">
        <v>23</v>
      </c>
      <c r="L96" s="1" t="b">
        <v>0</v>
      </c>
      <c r="M96" s="1" t="str">
        <v>Landmark Tower</v>
      </c>
      <c r="O96" s="1" t="b">
        <v>0</v>
      </c>
    </row>
    <row r="97" spans="1:16" hidden="1" x14ac:dyDescent="0.25">
      <c r="A97" s="1" t="s">
        <v>160</v>
      </c>
      <c r="B97" s="1" t="s">
        <v>37</v>
      </c>
      <c r="C97" s="1">
        <v>296.2</v>
      </c>
      <c r="D97" s="1">
        <v>972</v>
      </c>
      <c r="E97" s="1">
        <v>66</v>
      </c>
      <c r="F97" s="1">
        <v>2014</v>
      </c>
      <c r="G97" s="1" t="s">
        <v>17</v>
      </c>
      <c r="H97" s="1" t="s">
        <v>124</v>
      </c>
      <c r="L97" s="1" t="b">
        <v>0</v>
      </c>
      <c r="M97" s="1" t="str">
        <v>R&amp;F Yingkai Square</v>
      </c>
      <c r="O97" s="1" t="b">
        <v>0</v>
      </c>
    </row>
    <row r="98" spans="1:16" hidden="1" x14ac:dyDescent="0.25">
      <c r="A98" s="1" t="s">
        <v>161</v>
      </c>
      <c r="B98" s="1" t="s">
        <v>9</v>
      </c>
      <c r="C98" s="1">
        <v>296</v>
      </c>
      <c r="D98" s="1">
        <v>971</v>
      </c>
      <c r="E98" s="1">
        <v>63</v>
      </c>
      <c r="F98" s="1">
        <v>2008</v>
      </c>
      <c r="G98" s="1" t="s">
        <v>39</v>
      </c>
      <c r="H98" s="1" t="s">
        <v>43</v>
      </c>
      <c r="L98" s="1" t="b">
        <v>0</v>
      </c>
      <c r="M98" s="1" t="str">
        <v>Emirates Crown</v>
      </c>
      <c r="O98" s="1" t="b">
        <v>0</v>
      </c>
    </row>
    <row r="99" spans="1:16" x14ac:dyDescent="0.25">
      <c r="A99" s="1" t="s">
        <v>162</v>
      </c>
      <c r="B99" s="1" t="s">
        <v>9</v>
      </c>
      <c r="C99" s="1">
        <v>294</v>
      </c>
      <c r="D99" s="1">
        <v>965</v>
      </c>
      <c r="E99" s="1">
        <v>66</v>
      </c>
      <c r="F99" s="1">
        <v>2011</v>
      </c>
      <c r="G99" s="1" t="s">
        <v>39</v>
      </c>
      <c r="H99" s="1" t="s">
        <v>60</v>
      </c>
      <c r="J99" s="1">
        <f t="array" ref="J99">SUM(IF((D2:D101&gt;MIN(I2,I3))*(D2:D101&lt;MAX(I2,I3)),1))</f>
        <v>74</v>
      </c>
      <c r="K99" s="1" t="str">
        <f t="array" ref="K99">MIN(I2,I3)&amp;" és "&amp;MAX(I2,I3)&amp; " ft magasságú épületek száma " &amp;SUM(IF((D2:D101&gt;MIN(I2,I3))*(D2:D101&lt;MAX(I2,I3)),1))&amp;"."</f>
        <v>1000 és 2000 ft magasságú épületek száma 74.</v>
      </c>
      <c r="L99" s="1" t="b">
        <v>0</v>
      </c>
      <c r="M99" s="1" t="str">
        <v>Khalid Al Attar Tower 2</v>
      </c>
      <c r="O99" s="1" t="b">
        <v>0</v>
      </c>
      <c r="P99" s="1" t="b">
        <f t="array" ref="P99:P101">IF(MIN(IF(M99:M101&lt;&gt;N1,ABS(D99:D101-N2),""))=IF(M99:M101&lt;&gt;N1,ABS(D99:D101-N2),""),ABS(D99:D101-N2))</f>
        <v>0</v>
      </c>
    </row>
    <row r="100" spans="1:16" x14ac:dyDescent="0.25">
      <c r="A100" s="1" t="s">
        <v>163</v>
      </c>
      <c r="B100" s="1" t="s">
        <v>32</v>
      </c>
      <c r="C100" s="1">
        <v>292.89999999999998</v>
      </c>
      <c r="D100" s="1">
        <v>961</v>
      </c>
      <c r="E100" s="1">
        <v>65</v>
      </c>
      <c r="F100" s="1">
        <v>1990</v>
      </c>
      <c r="G100" s="1" t="s">
        <v>39</v>
      </c>
      <c r="H100" s="1" t="s">
        <v>18</v>
      </c>
      <c r="L100" s="1" t="b">
        <v>0</v>
      </c>
      <c r="M100" s="1" t="str">
        <v>311 South Wacker Drive</v>
      </c>
      <c r="O100" s="1" t="b">
        <v>0</v>
      </c>
      <c r="P100" s="1" t="b">
        <v>0</v>
      </c>
    </row>
    <row r="101" spans="1:16" x14ac:dyDescent="0.25">
      <c r="A101" s="1" t="s">
        <v>164</v>
      </c>
      <c r="B101" s="1" t="s">
        <v>51</v>
      </c>
      <c r="C101" s="1">
        <v>292.2</v>
      </c>
      <c r="D101" s="1">
        <v>959</v>
      </c>
      <c r="E101" s="1">
        <v>74</v>
      </c>
      <c r="F101" s="1">
        <v>2010</v>
      </c>
      <c r="G101" s="1" t="s">
        <v>39</v>
      </c>
      <c r="H101" s="1" t="s">
        <v>69</v>
      </c>
      <c r="L101" s="1" t="b">
        <v>0</v>
      </c>
      <c r="M101" s="1" t="str">
        <v>Sky Tower</v>
      </c>
      <c r="O101" s="1" t="b">
        <v>0</v>
      </c>
      <c r="P101" s="1">
        <v>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N2" sqref="N2"/>
    </sheetView>
  </sheetViews>
  <sheetFormatPr defaultRowHeight="15" x14ac:dyDescent="0.25"/>
  <cols>
    <col min="1" max="1" width="41.7109375" style="1" bestFit="1" customWidth="1"/>
    <col min="2" max="2" width="18.28515625" style="1" bestFit="1" customWidth="1"/>
    <col min="3" max="6" width="9.140625" style="1"/>
    <col min="7" max="7" width="14.140625" style="1" bestFit="1" customWidth="1"/>
    <col min="8" max="8" width="25.7109375" style="1" customWidth="1"/>
    <col min="9" max="9" width="23" style="1" customWidth="1"/>
    <col min="10" max="16384" width="9.140625" style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5" x14ac:dyDescent="0.25">
      <c r="A2" s="1" t="s">
        <v>8</v>
      </c>
      <c r="B2" s="1" t="s">
        <v>9</v>
      </c>
      <c r="C2" s="1">
        <v>828</v>
      </c>
      <c r="D2" s="1">
        <v>2717</v>
      </c>
      <c r="E2" s="1">
        <v>163</v>
      </c>
      <c r="F2" s="1">
        <v>2010</v>
      </c>
      <c r="G2" s="1" t="s">
        <v>10</v>
      </c>
      <c r="H2" s="1" t="s">
        <v>11</v>
      </c>
      <c r="I2" s="1" t="str">
        <f t="array" ref="I2:I101">SUBSTITUTE(H2:H101," / ","/")</f>
        <v>office/residential/hotel</v>
      </c>
      <c r="J2" s="1">
        <f t="array" ref="J2:J101">(LEN(H2:H101)-LEN(I2:I101))/2+1</f>
        <v>3</v>
      </c>
      <c r="K2" s="1">
        <f t="array" ref="K2:K101">LEN(H2:H101)</f>
        <v>28</v>
      </c>
      <c r="L2" s="1">
        <f t="array" ref="L2:L101">LEN(SUBSTITUTE(H2:H101," / ","/"))</f>
        <v>24</v>
      </c>
      <c r="M2" s="1">
        <f t="array" ref="M2:M101">LEN(H2:H101)-LEN(I2:I101)</f>
        <v>4</v>
      </c>
      <c r="N2" s="1">
        <f t="array" ref="N2:N101">(LEN(H2:H101)-LEN(I2:I101))/2</f>
        <v>2</v>
      </c>
      <c r="O2" s="1">
        <f t="array" ref="O2:O101">(LEN(H2:H101)-LEN(I2:I101))/2+1</f>
        <v>3</v>
      </c>
    </row>
    <row r="3" spans="1:15" x14ac:dyDescent="0.25">
      <c r="A3" s="1" t="s">
        <v>12</v>
      </c>
      <c r="B3" s="1" t="s">
        <v>13</v>
      </c>
      <c r="C3" s="1">
        <v>601</v>
      </c>
      <c r="D3" s="1">
        <v>1972</v>
      </c>
      <c r="E3" s="1">
        <v>120</v>
      </c>
      <c r="F3" s="1">
        <v>2012</v>
      </c>
      <c r="G3" s="1" t="s">
        <v>10</v>
      </c>
      <c r="H3" s="1" t="s">
        <v>14</v>
      </c>
      <c r="I3" s="1" t="str">
        <v>other/hotel</v>
      </c>
      <c r="J3" s="1">
        <v>2</v>
      </c>
      <c r="K3" s="1">
        <v>13</v>
      </c>
      <c r="L3" s="1">
        <v>11</v>
      </c>
      <c r="M3" s="1">
        <v>2</v>
      </c>
      <c r="N3" s="1">
        <v>1</v>
      </c>
      <c r="O3" s="1">
        <v>2</v>
      </c>
    </row>
    <row r="4" spans="1:15" x14ac:dyDescent="0.25">
      <c r="A4" s="1" t="s">
        <v>15</v>
      </c>
      <c r="B4" s="1" t="s">
        <v>16</v>
      </c>
      <c r="C4" s="1">
        <v>541.29999999999995</v>
      </c>
      <c r="D4" s="1">
        <v>1776</v>
      </c>
      <c r="E4" s="1">
        <v>94</v>
      </c>
      <c r="F4" s="1">
        <v>2014</v>
      </c>
      <c r="G4" s="1" t="s">
        <v>17</v>
      </c>
      <c r="H4" s="1" t="s">
        <v>18</v>
      </c>
      <c r="I4" s="1" t="str">
        <v>office</v>
      </c>
      <c r="J4" s="1">
        <v>1</v>
      </c>
      <c r="K4" s="1">
        <v>6</v>
      </c>
      <c r="L4" s="1">
        <v>6</v>
      </c>
      <c r="M4" s="1">
        <v>0</v>
      </c>
      <c r="N4" s="1">
        <v>0</v>
      </c>
      <c r="O4" s="1">
        <v>1</v>
      </c>
    </row>
    <row r="5" spans="1:15" x14ac:dyDescent="0.25">
      <c r="A5" s="1" t="s">
        <v>19</v>
      </c>
      <c r="B5" s="1" t="s">
        <v>20</v>
      </c>
      <c r="C5" s="1">
        <v>508</v>
      </c>
      <c r="D5" s="1">
        <v>1667</v>
      </c>
      <c r="E5" s="1">
        <v>101</v>
      </c>
      <c r="F5" s="1">
        <v>2004</v>
      </c>
      <c r="G5" s="1" t="s">
        <v>17</v>
      </c>
      <c r="H5" s="1" t="s">
        <v>18</v>
      </c>
      <c r="I5" s="1" t="str">
        <v>office</v>
      </c>
      <c r="J5" s="1">
        <v>1</v>
      </c>
      <c r="K5" s="1">
        <v>6</v>
      </c>
      <c r="L5" s="1">
        <v>6</v>
      </c>
      <c r="M5" s="1">
        <v>0</v>
      </c>
      <c r="N5" s="1">
        <v>0</v>
      </c>
      <c r="O5" s="1">
        <v>1</v>
      </c>
    </row>
    <row r="6" spans="1:15" x14ac:dyDescent="0.25">
      <c r="A6" s="1" t="s">
        <v>21</v>
      </c>
      <c r="B6" s="1" t="s">
        <v>22</v>
      </c>
      <c r="C6" s="1">
        <v>492</v>
      </c>
      <c r="D6" s="1">
        <v>1614</v>
      </c>
      <c r="E6" s="1">
        <v>101</v>
      </c>
      <c r="F6" s="1">
        <v>2008</v>
      </c>
      <c r="G6" s="1" t="s">
        <v>17</v>
      </c>
      <c r="H6" s="1" t="s">
        <v>23</v>
      </c>
      <c r="I6" s="1" t="str">
        <v>hotel/office</v>
      </c>
      <c r="J6" s="1">
        <v>2</v>
      </c>
      <c r="K6" s="1">
        <v>14</v>
      </c>
      <c r="L6" s="1">
        <v>12</v>
      </c>
      <c r="M6" s="1">
        <v>2</v>
      </c>
      <c r="N6" s="1">
        <v>1</v>
      </c>
      <c r="O6" s="1">
        <v>2</v>
      </c>
    </row>
    <row r="7" spans="1:15" hidden="1" x14ac:dyDescent="0.25">
      <c r="A7" s="1" t="s">
        <v>24</v>
      </c>
      <c r="B7" s="1" t="s">
        <v>25</v>
      </c>
      <c r="C7" s="1">
        <v>484</v>
      </c>
      <c r="D7" s="1">
        <v>1588</v>
      </c>
      <c r="E7" s="1">
        <v>108</v>
      </c>
      <c r="F7" s="1">
        <v>2010</v>
      </c>
      <c r="G7" s="1" t="s">
        <v>17</v>
      </c>
      <c r="H7" s="1" t="s">
        <v>23</v>
      </c>
      <c r="I7" s="1" t="str">
        <v>hotel/office</v>
      </c>
      <c r="J7" s="1">
        <v>2</v>
      </c>
      <c r="K7" s="1">
        <v>14</v>
      </c>
      <c r="L7" s="1">
        <v>12</v>
      </c>
      <c r="M7" s="1">
        <v>2</v>
      </c>
      <c r="N7" s="1">
        <v>1</v>
      </c>
      <c r="O7" s="1">
        <v>2</v>
      </c>
    </row>
    <row r="8" spans="1:15" hidden="1" x14ac:dyDescent="0.25">
      <c r="A8" s="1" t="s">
        <v>26</v>
      </c>
      <c r="B8" s="1" t="s">
        <v>27</v>
      </c>
      <c r="C8" s="1">
        <v>451.9</v>
      </c>
      <c r="D8" s="1">
        <v>1483</v>
      </c>
      <c r="E8" s="1">
        <v>88</v>
      </c>
      <c r="F8" s="1">
        <v>1998</v>
      </c>
      <c r="G8" s="1" t="s">
        <v>17</v>
      </c>
      <c r="H8" s="1" t="s">
        <v>18</v>
      </c>
      <c r="I8" s="1" t="str">
        <v>office</v>
      </c>
      <c r="J8" s="1">
        <v>1</v>
      </c>
      <c r="K8" s="1">
        <v>6</v>
      </c>
      <c r="L8" s="1">
        <v>6</v>
      </c>
      <c r="M8" s="1">
        <v>0</v>
      </c>
      <c r="N8" s="1">
        <v>0</v>
      </c>
      <c r="O8" s="1">
        <v>1</v>
      </c>
    </row>
    <row r="9" spans="1:15" hidden="1" x14ac:dyDescent="0.25">
      <c r="A9" s="1" t="s">
        <v>28</v>
      </c>
      <c r="B9" s="1" t="s">
        <v>27</v>
      </c>
      <c r="C9" s="1">
        <v>451.9</v>
      </c>
      <c r="D9" s="1">
        <v>1483</v>
      </c>
      <c r="E9" s="1">
        <v>88</v>
      </c>
      <c r="F9" s="1">
        <v>1998</v>
      </c>
      <c r="G9" s="1" t="s">
        <v>17</v>
      </c>
      <c r="H9" s="1" t="s">
        <v>18</v>
      </c>
      <c r="I9" s="1" t="str">
        <v>office</v>
      </c>
      <c r="J9" s="1">
        <v>1</v>
      </c>
      <c r="K9" s="1">
        <v>6</v>
      </c>
      <c r="L9" s="1">
        <v>6</v>
      </c>
      <c r="M9" s="1">
        <v>0</v>
      </c>
      <c r="N9" s="1">
        <v>0</v>
      </c>
      <c r="O9" s="1">
        <v>1</v>
      </c>
    </row>
    <row r="10" spans="1:15" hidden="1" x14ac:dyDescent="0.25">
      <c r="A10" s="1" t="s">
        <v>29</v>
      </c>
      <c r="B10" s="1" t="s">
        <v>30</v>
      </c>
      <c r="C10" s="1">
        <v>450</v>
      </c>
      <c r="D10" s="1">
        <v>1476</v>
      </c>
      <c r="E10" s="1">
        <v>66</v>
      </c>
      <c r="F10" s="1">
        <v>2010</v>
      </c>
      <c r="G10" s="1" t="s">
        <v>17</v>
      </c>
      <c r="H10" s="1" t="s">
        <v>23</v>
      </c>
      <c r="I10" s="1" t="str">
        <v>hotel/office</v>
      </c>
      <c r="J10" s="1">
        <v>2</v>
      </c>
      <c r="K10" s="1">
        <v>14</v>
      </c>
      <c r="L10" s="1">
        <v>12</v>
      </c>
      <c r="M10" s="1">
        <v>2</v>
      </c>
      <c r="N10" s="1">
        <v>1</v>
      </c>
      <c r="O10" s="1">
        <v>2</v>
      </c>
    </row>
    <row r="11" spans="1:15" hidden="1" x14ac:dyDescent="0.25">
      <c r="A11" s="1" t="s">
        <v>31</v>
      </c>
      <c r="B11" s="1" t="s">
        <v>32</v>
      </c>
      <c r="C11" s="1">
        <v>442.1</v>
      </c>
      <c r="D11" s="1">
        <v>1451</v>
      </c>
      <c r="E11" s="1">
        <v>108</v>
      </c>
      <c r="F11" s="1">
        <v>1974</v>
      </c>
      <c r="G11" s="1" t="s">
        <v>33</v>
      </c>
      <c r="H11" s="1" t="s">
        <v>18</v>
      </c>
      <c r="I11" s="1" t="str">
        <v>office</v>
      </c>
      <c r="J11" s="1">
        <v>1</v>
      </c>
      <c r="K11" s="1">
        <v>6</v>
      </c>
      <c r="L11" s="1">
        <v>6</v>
      </c>
      <c r="M11" s="1">
        <v>0</v>
      </c>
      <c r="N11" s="1">
        <v>0</v>
      </c>
      <c r="O11" s="1">
        <v>1</v>
      </c>
    </row>
    <row r="12" spans="1:15" hidden="1" x14ac:dyDescent="0.25">
      <c r="A12" s="1" t="s">
        <v>34</v>
      </c>
      <c r="B12" s="1" t="s">
        <v>35</v>
      </c>
      <c r="C12" s="1">
        <v>441.8</v>
      </c>
      <c r="D12" s="1">
        <v>1449</v>
      </c>
      <c r="E12" s="1">
        <v>100</v>
      </c>
      <c r="F12" s="1">
        <v>2011</v>
      </c>
      <c r="G12" s="1" t="s">
        <v>17</v>
      </c>
      <c r="H12" s="1" t="s">
        <v>23</v>
      </c>
      <c r="I12" s="1" t="str">
        <v>hotel/office</v>
      </c>
      <c r="J12" s="1">
        <v>2</v>
      </c>
      <c r="K12" s="1">
        <v>14</v>
      </c>
      <c r="L12" s="1">
        <v>12</v>
      </c>
      <c r="M12" s="1">
        <v>2</v>
      </c>
      <c r="N12" s="1">
        <v>1</v>
      </c>
      <c r="O12" s="1">
        <v>2</v>
      </c>
    </row>
    <row r="13" spans="1:15" hidden="1" x14ac:dyDescent="0.25">
      <c r="A13" s="1" t="s">
        <v>36</v>
      </c>
      <c r="B13" s="1" t="s">
        <v>37</v>
      </c>
      <c r="C13" s="1">
        <v>438.6</v>
      </c>
      <c r="D13" s="1">
        <v>1439</v>
      </c>
      <c r="E13" s="1">
        <v>103</v>
      </c>
      <c r="F13" s="1">
        <v>2010</v>
      </c>
      <c r="G13" s="1" t="s">
        <v>17</v>
      </c>
      <c r="H13" s="1" t="s">
        <v>23</v>
      </c>
      <c r="I13" s="1" t="str">
        <v>hotel/office</v>
      </c>
      <c r="J13" s="1">
        <v>2</v>
      </c>
      <c r="K13" s="1">
        <v>14</v>
      </c>
      <c r="L13" s="1">
        <v>12</v>
      </c>
      <c r="M13" s="1">
        <v>2</v>
      </c>
      <c r="N13" s="1">
        <v>1</v>
      </c>
      <c r="O13" s="1">
        <v>2</v>
      </c>
    </row>
    <row r="14" spans="1:15" hidden="1" x14ac:dyDescent="0.25">
      <c r="A14" s="1" t="s">
        <v>38</v>
      </c>
      <c r="B14" s="1" t="s">
        <v>32</v>
      </c>
      <c r="C14" s="1">
        <v>423.2</v>
      </c>
      <c r="D14" s="1">
        <v>1389</v>
      </c>
      <c r="E14" s="1">
        <v>98</v>
      </c>
      <c r="F14" s="1">
        <v>2009</v>
      </c>
      <c r="G14" s="1" t="s">
        <v>39</v>
      </c>
      <c r="H14" s="1" t="s">
        <v>40</v>
      </c>
      <c r="I14" s="1" t="str">
        <v>residential/hotel</v>
      </c>
      <c r="J14" s="1">
        <v>2</v>
      </c>
      <c r="K14" s="1">
        <v>19</v>
      </c>
      <c r="L14" s="1">
        <v>17</v>
      </c>
      <c r="M14" s="1">
        <v>2</v>
      </c>
      <c r="N14" s="1">
        <v>1</v>
      </c>
      <c r="O14" s="1">
        <v>2</v>
      </c>
    </row>
    <row r="15" spans="1:15" hidden="1" x14ac:dyDescent="0.25">
      <c r="A15" s="1" t="s">
        <v>41</v>
      </c>
      <c r="B15" s="1" t="s">
        <v>22</v>
      </c>
      <c r="C15" s="1">
        <v>420.5</v>
      </c>
      <c r="D15" s="1">
        <v>1380</v>
      </c>
      <c r="E15" s="1">
        <v>88</v>
      </c>
      <c r="F15" s="1">
        <v>1999</v>
      </c>
      <c r="G15" s="1" t="s">
        <v>17</v>
      </c>
      <c r="H15" s="1" t="s">
        <v>23</v>
      </c>
      <c r="I15" s="1" t="str">
        <v>hotel/office</v>
      </c>
      <c r="J15" s="1">
        <v>2</v>
      </c>
      <c r="K15" s="1">
        <v>14</v>
      </c>
      <c r="L15" s="1">
        <v>12</v>
      </c>
      <c r="M15" s="1">
        <v>2</v>
      </c>
      <c r="N15" s="1">
        <v>1</v>
      </c>
      <c r="O15" s="1">
        <v>2</v>
      </c>
    </row>
    <row r="16" spans="1:15" hidden="1" x14ac:dyDescent="0.25">
      <c r="A16" s="1" t="s">
        <v>42</v>
      </c>
      <c r="B16" s="1" t="s">
        <v>9</v>
      </c>
      <c r="C16" s="1">
        <v>413.4</v>
      </c>
      <c r="D16" s="1">
        <v>1356</v>
      </c>
      <c r="E16" s="1">
        <v>101</v>
      </c>
      <c r="F16" s="1">
        <v>2012</v>
      </c>
      <c r="G16" s="1" t="s">
        <v>10</v>
      </c>
      <c r="H16" s="1" t="s">
        <v>43</v>
      </c>
      <c r="I16" s="1" t="str">
        <v>residential</v>
      </c>
      <c r="J16" s="1">
        <v>1</v>
      </c>
      <c r="K16" s="1">
        <v>11</v>
      </c>
      <c r="L16" s="1">
        <v>11</v>
      </c>
      <c r="M16" s="1">
        <v>0</v>
      </c>
      <c r="N16" s="1">
        <v>0</v>
      </c>
      <c r="O16" s="1">
        <v>1</v>
      </c>
    </row>
    <row r="17" spans="1:15" hidden="1" x14ac:dyDescent="0.25">
      <c r="A17" s="1" t="s">
        <v>44</v>
      </c>
      <c r="B17" s="1" t="s">
        <v>45</v>
      </c>
      <c r="C17" s="1">
        <v>412.6</v>
      </c>
      <c r="D17" s="1">
        <v>1354</v>
      </c>
      <c r="E17" s="1">
        <v>80</v>
      </c>
      <c r="F17" s="1">
        <v>2011</v>
      </c>
      <c r="G17" s="1" t="s">
        <v>39</v>
      </c>
      <c r="H17" s="1" t="s">
        <v>18</v>
      </c>
      <c r="I17" s="1" t="str">
        <v>office</v>
      </c>
      <c r="J17" s="1">
        <v>1</v>
      </c>
      <c r="K17" s="1">
        <v>6</v>
      </c>
      <c r="L17" s="1">
        <v>6</v>
      </c>
      <c r="M17" s="1">
        <v>0</v>
      </c>
      <c r="N17" s="1">
        <v>0</v>
      </c>
      <c r="O17" s="1">
        <v>1</v>
      </c>
    </row>
    <row r="18" spans="1:15" hidden="1" x14ac:dyDescent="0.25">
      <c r="A18" s="1" t="s">
        <v>46</v>
      </c>
      <c r="B18" s="1" t="s">
        <v>25</v>
      </c>
      <c r="C18" s="1">
        <v>412</v>
      </c>
      <c r="D18" s="1">
        <v>1352</v>
      </c>
      <c r="E18" s="1">
        <v>88</v>
      </c>
      <c r="F18" s="1">
        <v>2003</v>
      </c>
      <c r="G18" s="1" t="s">
        <v>17</v>
      </c>
      <c r="H18" s="1" t="s">
        <v>18</v>
      </c>
      <c r="I18" s="1" t="str">
        <v>office</v>
      </c>
      <c r="J18" s="1">
        <v>1</v>
      </c>
      <c r="K18" s="1">
        <v>6</v>
      </c>
      <c r="L18" s="1">
        <v>6</v>
      </c>
      <c r="M18" s="1">
        <v>0</v>
      </c>
      <c r="N18" s="1">
        <v>0</v>
      </c>
      <c r="O18" s="1">
        <v>1</v>
      </c>
    </row>
    <row r="19" spans="1:15" hidden="1" x14ac:dyDescent="0.25">
      <c r="A19" s="1" t="s">
        <v>47</v>
      </c>
      <c r="B19" s="1" t="s">
        <v>9</v>
      </c>
      <c r="C19" s="1">
        <v>392.4</v>
      </c>
      <c r="D19" s="1">
        <v>1287</v>
      </c>
      <c r="E19" s="1">
        <v>88</v>
      </c>
      <c r="F19" s="1">
        <v>2012</v>
      </c>
      <c r="G19" s="1" t="s">
        <v>39</v>
      </c>
      <c r="H19" s="1" t="s">
        <v>43</v>
      </c>
      <c r="I19" s="1" t="str">
        <v>residential</v>
      </c>
      <c r="J19" s="1">
        <v>1</v>
      </c>
      <c r="K19" s="1">
        <v>11</v>
      </c>
      <c r="L19" s="1">
        <v>11</v>
      </c>
      <c r="M19" s="1">
        <v>0</v>
      </c>
      <c r="N19" s="1">
        <v>0</v>
      </c>
      <c r="O19" s="1">
        <v>1</v>
      </c>
    </row>
    <row r="20" spans="1:15" hidden="1" x14ac:dyDescent="0.25">
      <c r="A20" s="1" t="s">
        <v>48</v>
      </c>
      <c r="B20" s="1" t="s">
        <v>37</v>
      </c>
      <c r="C20" s="1">
        <v>390.2</v>
      </c>
      <c r="D20" s="1">
        <v>1280</v>
      </c>
      <c r="E20" s="1">
        <v>80</v>
      </c>
      <c r="F20" s="1">
        <v>1996</v>
      </c>
      <c r="G20" s="1" t="s">
        <v>39</v>
      </c>
      <c r="H20" s="1" t="s">
        <v>18</v>
      </c>
      <c r="I20" s="1" t="str">
        <v>office</v>
      </c>
      <c r="J20" s="1">
        <v>1</v>
      </c>
      <c r="K20" s="1">
        <v>6</v>
      </c>
      <c r="L20" s="1">
        <v>6</v>
      </c>
      <c r="M20" s="1">
        <v>0</v>
      </c>
      <c r="N20" s="1">
        <v>0</v>
      </c>
      <c r="O20" s="1">
        <v>1</v>
      </c>
    </row>
    <row r="21" spans="1:15" hidden="1" x14ac:dyDescent="0.25">
      <c r="A21" s="1" t="s">
        <v>49</v>
      </c>
      <c r="B21" s="1" t="s">
        <v>35</v>
      </c>
      <c r="C21" s="1">
        <v>384</v>
      </c>
      <c r="D21" s="1">
        <v>1260</v>
      </c>
      <c r="E21" s="1">
        <v>69</v>
      </c>
      <c r="F21" s="1">
        <v>1996</v>
      </c>
      <c r="G21" s="1" t="s">
        <v>17</v>
      </c>
      <c r="H21" s="1" t="s">
        <v>18</v>
      </c>
      <c r="I21" s="1" t="str">
        <v>office</v>
      </c>
      <c r="J21" s="1">
        <v>1</v>
      </c>
      <c r="K21" s="1">
        <v>6</v>
      </c>
      <c r="L21" s="1">
        <v>6</v>
      </c>
      <c r="M21" s="1">
        <v>0</v>
      </c>
      <c r="N21" s="1">
        <v>0</v>
      </c>
      <c r="O21" s="1">
        <v>1</v>
      </c>
    </row>
    <row r="22" spans="1:15" hidden="1" x14ac:dyDescent="0.25">
      <c r="A22" s="1" t="s">
        <v>50</v>
      </c>
      <c r="B22" s="1" t="s">
        <v>51</v>
      </c>
      <c r="C22" s="1">
        <v>381.2</v>
      </c>
      <c r="D22" s="1">
        <v>1251</v>
      </c>
      <c r="E22" s="1">
        <v>88</v>
      </c>
      <c r="F22" s="1">
        <v>2014</v>
      </c>
      <c r="G22" s="1" t="s">
        <v>39</v>
      </c>
      <c r="H22" s="1" t="s">
        <v>43</v>
      </c>
      <c r="I22" s="1" t="str">
        <v>residential</v>
      </c>
      <c r="J22" s="1">
        <v>1</v>
      </c>
      <c r="K22" s="1">
        <v>11</v>
      </c>
      <c r="L22" s="1">
        <v>11</v>
      </c>
      <c r="M22" s="1">
        <v>0</v>
      </c>
      <c r="N22" s="1">
        <v>0</v>
      </c>
      <c r="O22" s="1">
        <v>1</v>
      </c>
    </row>
    <row r="23" spans="1:15" hidden="1" x14ac:dyDescent="0.25">
      <c r="A23" s="1" t="s">
        <v>52</v>
      </c>
      <c r="B23" s="1" t="s">
        <v>16</v>
      </c>
      <c r="C23" s="1">
        <v>381</v>
      </c>
      <c r="D23" s="1">
        <v>1250</v>
      </c>
      <c r="E23" s="1">
        <v>102</v>
      </c>
      <c r="F23" s="1">
        <v>1931</v>
      </c>
      <c r="G23" s="1" t="s">
        <v>33</v>
      </c>
      <c r="H23" s="1" t="s">
        <v>18</v>
      </c>
      <c r="I23" s="1" t="str">
        <v>office</v>
      </c>
      <c r="J23" s="1">
        <v>1</v>
      </c>
      <c r="K23" s="1">
        <v>6</v>
      </c>
      <c r="L23" s="1">
        <v>6</v>
      </c>
      <c r="M23" s="1">
        <v>0</v>
      </c>
      <c r="N23" s="1">
        <v>0</v>
      </c>
      <c r="O23" s="1">
        <v>1</v>
      </c>
    </row>
    <row r="24" spans="1:15" hidden="1" x14ac:dyDescent="0.25">
      <c r="A24" s="1" t="s">
        <v>53</v>
      </c>
      <c r="B24" s="1" t="s">
        <v>9</v>
      </c>
      <c r="C24" s="1">
        <v>380.5</v>
      </c>
      <c r="D24" s="1">
        <v>1248</v>
      </c>
      <c r="E24" s="1">
        <v>87</v>
      </c>
      <c r="F24" s="1">
        <v>2012</v>
      </c>
      <c r="G24" s="1" t="s">
        <v>39</v>
      </c>
      <c r="H24" s="1" t="s">
        <v>43</v>
      </c>
      <c r="I24" s="1" t="str">
        <v>residential</v>
      </c>
      <c r="J24" s="1">
        <v>1</v>
      </c>
      <c r="K24" s="1">
        <v>11</v>
      </c>
      <c r="L24" s="1">
        <v>11</v>
      </c>
      <c r="M24" s="1">
        <v>0</v>
      </c>
      <c r="N24" s="1">
        <v>0</v>
      </c>
      <c r="O24" s="1">
        <v>1</v>
      </c>
    </row>
    <row r="25" spans="1:15" hidden="1" x14ac:dyDescent="0.25">
      <c r="A25" s="1" t="s">
        <v>54</v>
      </c>
      <c r="B25" s="1" t="s">
        <v>25</v>
      </c>
      <c r="C25" s="1">
        <v>373.9</v>
      </c>
      <c r="D25" s="1">
        <v>1227</v>
      </c>
      <c r="E25" s="1">
        <v>78</v>
      </c>
      <c r="F25" s="1">
        <v>1992</v>
      </c>
      <c r="G25" s="1" t="s">
        <v>39</v>
      </c>
      <c r="H25" s="1" t="s">
        <v>18</v>
      </c>
      <c r="I25" s="1" t="str">
        <v>office</v>
      </c>
      <c r="J25" s="1">
        <v>1</v>
      </c>
      <c r="K25" s="1">
        <v>6</v>
      </c>
      <c r="L25" s="1">
        <v>6</v>
      </c>
      <c r="M25" s="1">
        <v>0</v>
      </c>
      <c r="N25" s="1">
        <v>0</v>
      </c>
      <c r="O25" s="1">
        <v>1</v>
      </c>
    </row>
    <row r="26" spans="1:15" hidden="1" x14ac:dyDescent="0.25">
      <c r="A26" s="1" t="s">
        <v>55</v>
      </c>
      <c r="B26" s="1" t="s">
        <v>25</v>
      </c>
      <c r="C26" s="1">
        <v>367.4</v>
      </c>
      <c r="D26" s="1">
        <v>1205</v>
      </c>
      <c r="E26" s="1">
        <v>72</v>
      </c>
      <c r="F26" s="1">
        <v>1990</v>
      </c>
      <c r="G26" s="1" t="s">
        <v>17</v>
      </c>
      <c r="H26" s="1" t="s">
        <v>18</v>
      </c>
      <c r="I26" s="1" t="str">
        <v>office</v>
      </c>
      <c r="J26" s="1">
        <v>1</v>
      </c>
      <c r="K26" s="1">
        <v>6</v>
      </c>
      <c r="L26" s="1">
        <v>6</v>
      </c>
      <c r="M26" s="1">
        <v>0</v>
      </c>
      <c r="N26" s="1">
        <v>0</v>
      </c>
      <c r="O26" s="1">
        <v>1</v>
      </c>
    </row>
    <row r="27" spans="1:15" hidden="1" x14ac:dyDescent="0.25">
      <c r="A27" s="1" t="s">
        <v>56</v>
      </c>
      <c r="B27" s="1" t="s">
        <v>16</v>
      </c>
      <c r="C27" s="1">
        <v>365.8</v>
      </c>
      <c r="D27" s="1">
        <v>1200</v>
      </c>
      <c r="E27" s="1">
        <v>55</v>
      </c>
      <c r="F27" s="1">
        <v>2009</v>
      </c>
      <c r="G27" s="1" t="s">
        <v>17</v>
      </c>
      <c r="H27" s="1" t="s">
        <v>18</v>
      </c>
      <c r="I27" s="1" t="str">
        <v>office</v>
      </c>
      <c r="J27" s="1">
        <v>1</v>
      </c>
      <c r="K27" s="1">
        <v>6</v>
      </c>
      <c r="L27" s="1">
        <v>6</v>
      </c>
      <c r="M27" s="1">
        <v>0</v>
      </c>
      <c r="N27" s="1">
        <v>0</v>
      </c>
      <c r="O27" s="1">
        <v>1</v>
      </c>
    </row>
    <row r="28" spans="1:15" hidden="1" x14ac:dyDescent="0.25">
      <c r="A28" s="1" t="s">
        <v>57</v>
      </c>
      <c r="B28" s="1" t="s">
        <v>9</v>
      </c>
      <c r="C28" s="1">
        <v>360</v>
      </c>
      <c r="D28" s="1">
        <v>1181</v>
      </c>
      <c r="E28" s="1">
        <v>68</v>
      </c>
      <c r="F28" s="1">
        <v>2008</v>
      </c>
      <c r="G28" s="1" t="s">
        <v>39</v>
      </c>
      <c r="H28" s="1" t="s">
        <v>18</v>
      </c>
      <c r="I28" s="1" t="str">
        <v>office</v>
      </c>
      <c r="J28" s="1">
        <v>1</v>
      </c>
      <c r="K28" s="1">
        <v>6</v>
      </c>
      <c r="L28" s="1">
        <v>6</v>
      </c>
      <c r="M28" s="1">
        <v>0</v>
      </c>
      <c r="N28" s="1">
        <v>0</v>
      </c>
      <c r="O28" s="1">
        <v>1</v>
      </c>
    </row>
    <row r="29" spans="1:15" hidden="1" x14ac:dyDescent="0.25">
      <c r="A29" s="1" t="s">
        <v>58</v>
      </c>
      <c r="B29" s="1" t="s">
        <v>37</v>
      </c>
      <c r="C29" s="1">
        <v>360</v>
      </c>
      <c r="D29" s="1">
        <v>1181</v>
      </c>
      <c r="E29" s="1">
        <v>60</v>
      </c>
      <c r="F29" s="1">
        <v>2012</v>
      </c>
      <c r="G29" s="1" t="s">
        <v>39</v>
      </c>
      <c r="H29" s="1" t="s">
        <v>18</v>
      </c>
      <c r="I29" s="1" t="str">
        <v>office</v>
      </c>
      <c r="J29" s="1">
        <v>1</v>
      </c>
      <c r="K29" s="1">
        <v>6</v>
      </c>
      <c r="L29" s="1">
        <v>6</v>
      </c>
      <c r="M29" s="1">
        <v>0</v>
      </c>
      <c r="N29" s="1">
        <v>0</v>
      </c>
      <c r="O29" s="1">
        <v>1</v>
      </c>
    </row>
    <row r="30" spans="1:15" hidden="1" x14ac:dyDescent="0.25">
      <c r="A30" s="1" t="s">
        <v>59</v>
      </c>
      <c r="B30" s="1" t="s">
        <v>9</v>
      </c>
      <c r="C30" s="1">
        <v>355.4</v>
      </c>
      <c r="D30" s="1">
        <v>1166</v>
      </c>
      <c r="E30" s="1">
        <v>82</v>
      </c>
      <c r="F30" s="1">
        <v>2012</v>
      </c>
      <c r="G30" s="1" t="s">
        <v>39</v>
      </c>
      <c r="H30" s="1" t="s">
        <v>60</v>
      </c>
      <c r="I30" s="1" t="str">
        <v>hotel</v>
      </c>
      <c r="J30" s="1">
        <v>1</v>
      </c>
      <c r="K30" s="1">
        <v>5</v>
      </c>
      <c r="L30" s="1">
        <v>5</v>
      </c>
      <c r="M30" s="1">
        <v>0</v>
      </c>
      <c r="N30" s="1">
        <v>0</v>
      </c>
      <c r="O30" s="1">
        <v>1</v>
      </c>
    </row>
    <row r="31" spans="1:15" hidden="1" x14ac:dyDescent="0.25">
      <c r="A31" s="1" t="s">
        <v>61</v>
      </c>
      <c r="B31" s="1" t="s">
        <v>9</v>
      </c>
      <c r="C31" s="1">
        <v>355.4</v>
      </c>
      <c r="D31" s="1">
        <v>1166</v>
      </c>
      <c r="E31" s="1">
        <v>82</v>
      </c>
      <c r="F31" s="1">
        <v>2013</v>
      </c>
      <c r="G31" s="1" t="s">
        <v>39</v>
      </c>
      <c r="H31" s="1" t="s">
        <v>60</v>
      </c>
      <c r="I31" s="1" t="str">
        <v>hotel</v>
      </c>
      <c r="J31" s="1">
        <v>1</v>
      </c>
      <c r="K31" s="1">
        <v>5</v>
      </c>
      <c r="L31" s="1">
        <v>5</v>
      </c>
      <c r="M31" s="1">
        <v>0</v>
      </c>
      <c r="N31" s="1">
        <v>0</v>
      </c>
      <c r="O31" s="1">
        <v>1</v>
      </c>
    </row>
    <row r="32" spans="1:15" hidden="1" x14ac:dyDescent="0.25">
      <c r="A32" s="1" t="s">
        <v>62</v>
      </c>
      <c r="B32" s="1" t="s">
        <v>9</v>
      </c>
      <c r="C32" s="1">
        <v>354.6</v>
      </c>
      <c r="D32" s="1">
        <v>1163</v>
      </c>
      <c r="E32" s="1">
        <v>54</v>
      </c>
      <c r="F32" s="1">
        <v>2000</v>
      </c>
      <c r="G32" s="1" t="s">
        <v>17</v>
      </c>
      <c r="H32" s="1" t="s">
        <v>18</v>
      </c>
      <c r="I32" s="1" t="str">
        <v>office</v>
      </c>
      <c r="J32" s="1">
        <v>1</v>
      </c>
      <c r="K32" s="1">
        <v>6</v>
      </c>
      <c r="L32" s="1">
        <v>6</v>
      </c>
      <c r="M32" s="1">
        <v>0</v>
      </c>
      <c r="N32" s="1">
        <v>0</v>
      </c>
      <c r="O32" s="1">
        <v>1</v>
      </c>
    </row>
    <row r="33" spans="1:15" hidden="1" x14ac:dyDescent="0.25">
      <c r="A33" s="1" t="s">
        <v>63</v>
      </c>
      <c r="B33" s="1" t="s">
        <v>9</v>
      </c>
      <c r="C33" s="1">
        <v>352</v>
      </c>
      <c r="D33" s="1">
        <v>1155</v>
      </c>
      <c r="E33" s="1">
        <v>86</v>
      </c>
      <c r="F33" s="1">
        <v>2011</v>
      </c>
      <c r="G33" s="1" t="s">
        <v>39</v>
      </c>
      <c r="H33" s="1" t="s">
        <v>43</v>
      </c>
      <c r="I33" s="1" t="str">
        <v>residential</v>
      </c>
      <c r="J33" s="1">
        <v>1</v>
      </c>
      <c r="K33" s="1">
        <v>11</v>
      </c>
      <c r="L33" s="1">
        <v>11</v>
      </c>
      <c r="M33" s="1">
        <v>0</v>
      </c>
      <c r="N33" s="1">
        <v>0</v>
      </c>
      <c r="O33" s="1">
        <v>1</v>
      </c>
    </row>
    <row r="34" spans="1:15" hidden="1" x14ac:dyDescent="0.25">
      <c r="A34" s="1" t="s">
        <v>64</v>
      </c>
      <c r="B34" s="1" t="s">
        <v>65</v>
      </c>
      <c r="C34" s="1">
        <v>347.5</v>
      </c>
      <c r="D34" s="1">
        <v>1140</v>
      </c>
      <c r="E34" s="1">
        <v>85</v>
      </c>
      <c r="F34" s="1">
        <v>1997</v>
      </c>
      <c r="G34" s="1" t="s">
        <v>17</v>
      </c>
      <c r="H34" s="1" t="s">
        <v>23</v>
      </c>
      <c r="I34" s="1" t="str">
        <v>hotel/office</v>
      </c>
      <c r="J34" s="1">
        <v>2</v>
      </c>
      <c r="K34" s="1">
        <v>14</v>
      </c>
      <c r="L34" s="1">
        <v>12</v>
      </c>
      <c r="M34" s="1">
        <v>2</v>
      </c>
      <c r="N34" s="1">
        <v>1</v>
      </c>
      <c r="O34" s="1">
        <v>2</v>
      </c>
    </row>
    <row r="35" spans="1:15" hidden="1" x14ac:dyDescent="0.25">
      <c r="A35" s="1" t="s">
        <v>66</v>
      </c>
      <c r="B35" s="1" t="s">
        <v>32</v>
      </c>
      <c r="C35" s="1">
        <v>346.3</v>
      </c>
      <c r="D35" s="1">
        <v>1136</v>
      </c>
      <c r="E35" s="1">
        <v>83</v>
      </c>
      <c r="F35" s="1">
        <v>1973</v>
      </c>
      <c r="G35" s="1" t="s">
        <v>33</v>
      </c>
      <c r="H35" s="1" t="s">
        <v>18</v>
      </c>
      <c r="I35" s="1" t="str">
        <v>office</v>
      </c>
      <c r="J35" s="1">
        <v>1</v>
      </c>
      <c r="K35" s="1">
        <v>6</v>
      </c>
      <c r="L35" s="1">
        <v>6</v>
      </c>
      <c r="M35" s="1">
        <v>0</v>
      </c>
      <c r="N35" s="1">
        <v>0</v>
      </c>
      <c r="O35" s="1">
        <v>1</v>
      </c>
    </row>
    <row r="36" spans="1:15" hidden="1" x14ac:dyDescent="0.25">
      <c r="A36" s="1" t="s">
        <v>67</v>
      </c>
      <c r="B36" s="1" t="s">
        <v>25</v>
      </c>
      <c r="C36" s="1">
        <v>346</v>
      </c>
      <c r="D36" s="1">
        <v>1135</v>
      </c>
      <c r="E36" s="1">
        <v>73</v>
      </c>
      <c r="F36" s="1">
        <v>1998</v>
      </c>
      <c r="G36" s="1" t="s">
        <v>33</v>
      </c>
      <c r="H36" s="1" t="s">
        <v>18</v>
      </c>
      <c r="I36" s="1" t="str">
        <v>office</v>
      </c>
      <c r="J36" s="1">
        <v>1</v>
      </c>
      <c r="K36" s="1">
        <v>6</v>
      </c>
      <c r="L36" s="1">
        <v>6</v>
      </c>
      <c r="M36" s="1">
        <v>0</v>
      </c>
      <c r="N36" s="1">
        <v>0</v>
      </c>
      <c r="O36" s="1">
        <v>1</v>
      </c>
    </row>
    <row r="37" spans="1:15" hidden="1" x14ac:dyDescent="0.25">
      <c r="A37" s="1" t="s">
        <v>68</v>
      </c>
      <c r="B37" s="1" t="s">
        <v>32</v>
      </c>
      <c r="C37" s="1">
        <v>343.7</v>
      </c>
      <c r="D37" s="1">
        <v>1128</v>
      </c>
      <c r="E37" s="1">
        <v>100</v>
      </c>
      <c r="F37" s="1">
        <v>1969</v>
      </c>
      <c r="G37" s="1" t="s">
        <v>33</v>
      </c>
      <c r="H37" s="1" t="s">
        <v>69</v>
      </c>
      <c r="I37" s="1" t="str">
        <v>residential/office</v>
      </c>
      <c r="J37" s="1">
        <v>2</v>
      </c>
      <c r="K37" s="1">
        <v>20</v>
      </c>
      <c r="L37" s="1">
        <v>18</v>
      </c>
      <c r="M37" s="1">
        <v>2</v>
      </c>
      <c r="N37" s="1">
        <v>1</v>
      </c>
      <c r="O37" s="1">
        <v>2</v>
      </c>
    </row>
    <row r="38" spans="1:15" hidden="1" x14ac:dyDescent="0.25">
      <c r="A38" s="1" t="s">
        <v>70</v>
      </c>
      <c r="B38" s="1" t="s">
        <v>71</v>
      </c>
      <c r="C38" s="1">
        <v>339</v>
      </c>
      <c r="D38" s="1">
        <v>1112</v>
      </c>
      <c r="E38" s="1">
        <v>68</v>
      </c>
      <c r="F38" s="1">
        <v>2014</v>
      </c>
      <c r="G38" s="1" t="s">
        <v>17</v>
      </c>
      <c r="H38" s="1" t="s">
        <v>23</v>
      </c>
      <c r="I38" s="1" t="str">
        <v>hotel/office</v>
      </c>
      <c r="J38" s="1">
        <v>2</v>
      </c>
      <c r="K38" s="1">
        <v>14</v>
      </c>
      <c r="L38" s="1">
        <v>12</v>
      </c>
      <c r="M38" s="1">
        <v>2</v>
      </c>
      <c r="N38" s="1">
        <v>1</v>
      </c>
      <c r="O38" s="1">
        <v>2</v>
      </c>
    </row>
    <row r="39" spans="1:15" hidden="1" x14ac:dyDescent="0.25">
      <c r="A39" s="1" t="s">
        <v>72</v>
      </c>
      <c r="B39" s="1" t="s">
        <v>73</v>
      </c>
      <c r="C39" s="1">
        <v>338.9</v>
      </c>
      <c r="D39" s="1">
        <v>1112</v>
      </c>
      <c r="E39" s="1">
        <v>72</v>
      </c>
      <c r="F39" s="1">
        <v>2015</v>
      </c>
      <c r="G39" s="1" t="s">
        <v>17</v>
      </c>
      <c r="H39" s="1" t="s">
        <v>74</v>
      </c>
      <c r="I39" s="1" t="str">
        <v>serviced apartments/hotel/office/retail</v>
      </c>
      <c r="J39" s="1">
        <v>4</v>
      </c>
      <c r="K39" s="1">
        <v>45</v>
      </c>
      <c r="L39" s="1">
        <v>39</v>
      </c>
      <c r="M39" s="1">
        <v>6</v>
      </c>
      <c r="N39" s="1">
        <v>3</v>
      </c>
      <c r="O39" s="1">
        <v>4</v>
      </c>
    </row>
    <row r="40" spans="1:15" hidden="1" x14ac:dyDescent="0.25">
      <c r="A40" s="1" t="s">
        <v>75</v>
      </c>
      <c r="B40" s="1" t="s">
        <v>76</v>
      </c>
      <c r="C40" s="1">
        <v>338.8</v>
      </c>
      <c r="D40" s="1">
        <v>1112</v>
      </c>
      <c r="E40" s="1">
        <v>75</v>
      </c>
      <c r="F40" s="1">
        <v>2013</v>
      </c>
      <c r="G40" s="1" t="s">
        <v>39</v>
      </c>
      <c r="H40" s="1" t="s">
        <v>69</v>
      </c>
      <c r="I40" s="1" t="str">
        <v>residential/office</v>
      </c>
      <c r="J40" s="1">
        <v>2</v>
      </c>
      <c r="K40" s="1">
        <v>20</v>
      </c>
      <c r="L40" s="1">
        <v>18</v>
      </c>
      <c r="M40" s="1">
        <v>2</v>
      </c>
      <c r="N40" s="1">
        <v>1</v>
      </c>
      <c r="O40" s="1">
        <v>2</v>
      </c>
    </row>
    <row r="41" spans="1:15" hidden="1" x14ac:dyDescent="0.25">
      <c r="A41" s="1" t="s">
        <v>77</v>
      </c>
      <c r="B41" s="1" t="s">
        <v>78</v>
      </c>
      <c r="C41" s="1">
        <v>336.9</v>
      </c>
      <c r="D41" s="1">
        <v>1105</v>
      </c>
      <c r="E41" s="1">
        <v>75</v>
      </c>
      <c r="F41" s="1">
        <v>2011</v>
      </c>
      <c r="G41" s="1" t="s">
        <v>17</v>
      </c>
      <c r="H41" s="1" t="s">
        <v>18</v>
      </c>
      <c r="I41" s="1" t="str">
        <v>office</v>
      </c>
      <c r="J41" s="1">
        <v>1</v>
      </c>
      <c r="K41" s="1">
        <v>6</v>
      </c>
      <c r="L41" s="1">
        <v>6</v>
      </c>
      <c r="M41" s="1">
        <v>0</v>
      </c>
      <c r="N41" s="1">
        <v>0</v>
      </c>
      <c r="O41" s="1">
        <v>1</v>
      </c>
    </row>
    <row r="42" spans="1:15" hidden="1" x14ac:dyDescent="0.25">
      <c r="A42" s="1" t="s">
        <v>79</v>
      </c>
      <c r="B42" s="1" t="s">
        <v>22</v>
      </c>
      <c r="C42" s="1">
        <v>333.3</v>
      </c>
      <c r="D42" s="1">
        <v>1094</v>
      </c>
      <c r="E42" s="1">
        <v>60</v>
      </c>
      <c r="F42" s="1">
        <v>2006</v>
      </c>
      <c r="G42" s="1" t="s">
        <v>39</v>
      </c>
      <c r="H42" s="1" t="s">
        <v>23</v>
      </c>
      <c r="I42" s="1" t="str">
        <v>hotel/office</v>
      </c>
      <c r="J42" s="1">
        <v>2</v>
      </c>
      <c r="K42" s="1">
        <v>14</v>
      </c>
      <c r="L42" s="1">
        <v>12</v>
      </c>
      <c r="M42" s="1">
        <v>2</v>
      </c>
      <c r="N42" s="1">
        <v>1</v>
      </c>
      <c r="O42" s="1">
        <v>2</v>
      </c>
    </row>
    <row r="43" spans="1:15" hidden="1" x14ac:dyDescent="0.25">
      <c r="A43" s="1" t="s">
        <v>80</v>
      </c>
      <c r="B43" s="1" t="s">
        <v>9</v>
      </c>
      <c r="C43" s="1">
        <v>333</v>
      </c>
      <c r="D43" s="1">
        <v>1093</v>
      </c>
      <c r="E43" s="1">
        <v>71</v>
      </c>
      <c r="F43" s="1">
        <v>2007</v>
      </c>
      <c r="G43" s="1" t="s">
        <v>17</v>
      </c>
      <c r="H43" s="1" t="s">
        <v>60</v>
      </c>
      <c r="I43" s="1" t="str">
        <v>hotel</v>
      </c>
      <c r="J43" s="1">
        <v>1</v>
      </c>
      <c r="K43" s="1">
        <v>5</v>
      </c>
      <c r="L43" s="1">
        <v>5</v>
      </c>
      <c r="M43" s="1">
        <v>0</v>
      </c>
      <c r="N43" s="1">
        <v>0</v>
      </c>
      <c r="O43" s="1">
        <v>1</v>
      </c>
    </row>
    <row r="44" spans="1:15" hidden="1" x14ac:dyDescent="0.25">
      <c r="A44" s="1" t="s">
        <v>81</v>
      </c>
      <c r="B44" s="1" t="s">
        <v>82</v>
      </c>
      <c r="C44" s="1">
        <v>331</v>
      </c>
      <c r="D44" s="1">
        <v>1086</v>
      </c>
      <c r="E44" s="1">
        <v>68</v>
      </c>
      <c r="F44" s="1">
        <v>2008</v>
      </c>
      <c r="G44" s="1" t="s">
        <v>33</v>
      </c>
      <c r="H44" s="1" t="s">
        <v>18</v>
      </c>
      <c r="I44" s="1" t="str">
        <v>office</v>
      </c>
      <c r="J44" s="1">
        <v>1</v>
      </c>
      <c r="K44" s="1">
        <v>6</v>
      </c>
      <c r="L44" s="1">
        <v>6</v>
      </c>
      <c r="M44" s="1">
        <v>0</v>
      </c>
      <c r="N44" s="1">
        <v>0</v>
      </c>
      <c r="O44" s="1">
        <v>1</v>
      </c>
    </row>
    <row r="45" spans="1:15" hidden="1" x14ac:dyDescent="0.25">
      <c r="A45" s="1" t="s">
        <v>83</v>
      </c>
      <c r="B45" s="1" t="s">
        <v>84</v>
      </c>
      <c r="C45" s="1">
        <v>330</v>
      </c>
      <c r="D45" s="1">
        <v>1083</v>
      </c>
      <c r="E45" s="1">
        <v>74</v>
      </c>
      <c r="F45" s="1">
        <v>2010</v>
      </c>
      <c r="G45" s="1" t="s">
        <v>17</v>
      </c>
      <c r="H45" s="1" t="s">
        <v>23</v>
      </c>
      <c r="I45" s="1" t="str">
        <v>hotel/office</v>
      </c>
      <c r="J45" s="1">
        <v>2</v>
      </c>
      <c r="K45" s="1">
        <v>14</v>
      </c>
      <c r="L45" s="1">
        <v>12</v>
      </c>
      <c r="M45" s="1">
        <v>2</v>
      </c>
      <c r="N45" s="1">
        <v>1</v>
      </c>
      <c r="O45" s="1">
        <v>2</v>
      </c>
    </row>
    <row r="46" spans="1:15" hidden="1" x14ac:dyDescent="0.25">
      <c r="A46" s="1" t="s">
        <v>85</v>
      </c>
      <c r="B46" s="1" t="s">
        <v>86</v>
      </c>
      <c r="C46" s="1">
        <v>328.6</v>
      </c>
      <c r="D46" s="1">
        <v>1078</v>
      </c>
      <c r="E46" s="1">
        <v>72</v>
      </c>
      <c r="F46" s="1">
        <v>2012</v>
      </c>
      <c r="G46" s="1" t="s">
        <v>39</v>
      </c>
      <c r="H46" s="1" t="s">
        <v>87</v>
      </c>
      <c r="I46" s="1" t="str">
        <v>hotel/residential/office</v>
      </c>
      <c r="J46" s="1">
        <v>3</v>
      </c>
      <c r="K46" s="1">
        <v>28</v>
      </c>
      <c r="L46" s="1">
        <v>24</v>
      </c>
      <c r="M46" s="1">
        <v>4</v>
      </c>
      <c r="N46" s="1">
        <v>2</v>
      </c>
      <c r="O46" s="1">
        <v>3</v>
      </c>
    </row>
    <row r="47" spans="1:15" hidden="1" x14ac:dyDescent="0.25">
      <c r="A47" s="1" t="s">
        <v>88</v>
      </c>
      <c r="B47" s="1" t="s">
        <v>89</v>
      </c>
      <c r="C47" s="1">
        <v>328</v>
      </c>
      <c r="D47" s="1">
        <v>1076</v>
      </c>
      <c r="E47" s="1">
        <v>72</v>
      </c>
      <c r="F47" s="1">
        <v>2011</v>
      </c>
      <c r="G47" s="1" t="s">
        <v>17</v>
      </c>
      <c r="H47" s="1" t="s">
        <v>40</v>
      </c>
      <c r="I47" s="1" t="str">
        <v>residential/hotel</v>
      </c>
      <c r="J47" s="1">
        <v>2</v>
      </c>
      <c r="K47" s="1">
        <v>19</v>
      </c>
      <c r="L47" s="1">
        <v>17</v>
      </c>
      <c r="M47" s="1">
        <v>2</v>
      </c>
      <c r="N47" s="1">
        <v>1</v>
      </c>
      <c r="O47" s="1">
        <v>2</v>
      </c>
    </row>
    <row r="48" spans="1:15" x14ac:dyDescent="0.25">
      <c r="A48" s="1" t="s">
        <v>90</v>
      </c>
      <c r="B48" s="1" t="s">
        <v>9</v>
      </c>
      <c r="C48" s="1">
        <v>328</v>
      </c>
      <c r="D48" s="1">
        <v>1076</v>
      </c>
      <c r="E48" s="1">
        <v>69</v>
      </c>
      <c r="F48" s="1">
        <v>2013</v>
      </c>
      <c r="G48" s="1" t="s">
        <v>39</v>
      </c>
      <c r="H48" s="1" t="s">
        <v>60</v>
      </c>
      <c r="I48" s="1" t="str">
        <v>hotel</v>
      </c>
      <c r="J48" s="1">
        <v>1</v>
      </c>
      <c r="K48" s="1">
        <v>5</v>
      </c>
      <c r="L48" s="1">
        <v>5</v>
      </c>
      <c r="M48" s="1">
        <v>0</v>
      </c>
      <c r="N48" s="1">
        <v>0</v>
      </c>
      <c r="O48" s="1">
        <v>1</v>
      </c>
    </row>
    <row r="49" spans="1:15" x14ac:dyDescent="0.25">
      <c r="A49" s="1" t="s">
        <v>91</v>
      </c>
      <c r="B49" s="1" t="s">
        <v>71</v>
      </c>
      <c r="C49" s="1">
        <v>328</v>
      </c>
      <c r="D49" s="1">
        <v>1076</v>
      </c>
      <c r="E49" s="1">
        <v>68</v>
      </c>
      <c r="F49" s="1">
        <v>2014</v>
      </c>
      <c r="G49" s="1" t="s">
        <v>17</v>
      </c>
      <c r="H49" s="1" t="s">
        <v>92</v>
      </c>
      <c r="I49" s="1" t="str">
        <v>serviced apartments/serviced apartments/hotel/SOHO</v>
      </c>
      <c r="J49" s="1">
        <v>4</v>
      </c>
      <c r="K49" s="1">
        <v>56</v>
      </c>
      <c r="L49" s="1">
        <v>50</v>
      </c>
      <c r="M49" s="1">
        <v>6</v>
      </c>
      <c r="N49" s="1">
        <v>3</v>
      </c>
      <c r="O49" s="1">
        <v>4</v>
      </c>
    </row>
    <row r="50" spans="1:15" x14ac:dyDescent="0.25">
      <c r="A50" s="1" t="s">
        <v>93</v>
      </c>
      <c r="B50" s="1" t="s">
        <v>9</v>
      </c>
      <c r="C50" s="1">
        <v>326</v>
      </c>
      <c r="D50" s="1">
        <v>1070</v>
      </c>
      <c r="E50" s="1">
        <v>80</v>
      </c>
      <c r="F50" s="1">
        <v>2010</v>
      </c>
      <c r="G50" s="1" t="s">
        <v>39</v>
      </c>
      <c r="H50" s="1" t="s">
        <v>69</v>
      </c>
      <c r="I50" s="1" t="str">
        <v>residential/office</v>
      </c>
      <c r="J50" s="1">
        <v>2</v>
      </c>
      <c r="K50" s="1">
        <v>20</v>
      </c>
      <c r="L50" s="1">
        <v>18</v>
      </c>
      <c r="M50" s="1">
        <v>2</v>
      </c>
      <c r="N50" s="1">
        <v>1</v>
      </c>
      <c r="O50" s="1">
        <v>2</v>
      </c>
    </row>
    <row r="51" spans="1:15" x14ac:dyDescent="0.25">
      <c r="A51" s="1" t="s">
        <v>94</v>
      </c>
      <c r="B51" s="1" t="s">
        <v>51</v>
      </c>
      <c r="C51" s="1">
        <v>324</v>
      </c>
      <c r="D51" s="1">
        <v>1063</v>
      </c>
      <c r="E51" s="1">
        <v>72</v>
      </c>
      <c r="F51" s="1">
        <v>2013</v>
      </c>
      <c r="G51" s="1" t="s">
        <v>39</v>
      </c>
      <c r="H51" s="1" t="s">
        <v>69</v>
      </c>
      <c r="I51" s="1" t="str">
        <v>residential/office</v>
      </c>
      <c r="J51" s="1">
        <v>2</v>
      </c>
      <c r="K51" s="1">
        <v>20</v>
      </c>
      <c r="L51" s="1">
        <v>18</v>
      </c>
      <c r="M51" s="1">
        <v>2</v>
      </c>
      <c r="N51" s="1">
        <v>1</v>
      </c>
      <c r="O51" s="1">
        <v>2</v>
      </c>
    </row>
    <row r="52" spans="1:15" hidden="1" x14ac:dyDescent="0.25">
      <c r="A52" s="1" t="s">
        <v>95</v>
      </c>
      <c r="B52" s="1" t="s">
        <v>30</v>
      </c>
      <c r="C52" s="1">
        <v>324</v>
      </c>
      <c r="D52" s="1">
        <v>1063</v>
      </c>
      <c r="E52" s="1">
        <v>62</v>
      </c>
      <c r="F52" s="1">
        <v>2013</v>
      </c>
      <c r="G52" s="1" t="s">
        <v>17</v>
      </c>
      <c r="H52" s="1" t="s">
        <v>23</v>
      </c>
      <c r="I52" s="1" t="str">
        <v>hotel/office</v>
      </c>
      <c r="J52" s="1">
        <v>2</v>
      </c>
      <c r="K52" s="1">
        <v>14</v>
      </c>
      <c r="L52" s="1">
        <v>12</v>
      </c>
      <c r="M52" s="1">
        <v>2</v>
      </c>
      <c r="N52" s="1">
        <v>1</v>
      </c>
      <c r="O52" s="1">
        <v>2</v>
      </c>
    </row>
    <row r="53" spans="1:15" hidden="1" x14ac:dyDescent="0.25">
      <c r="A53" s="1" t="s">
        <v>96</v>
      </c>
      <c r="B53" s="1" t="s">
        <v>97</v>
      </c>
      <c r="C53" s="1">
        <v>322.5</v>
      </c>
      <c r="D53" s="1">
        <v>1058</v>
      </c>
      <c r="E53" s="1">
        <v>78</v>
      </c>
      <c r="F53" s="1">
        <v>2005</v>
      </c>
      <c r="G53" s="1" t="s">
        <v>39</v>
      </c>
      <c r="H53" s="1" t="s">
        <v>43</v>
      </c>
      <c r="I53" s="1" t="str">
        <v>residential</v>
      </c>
      <c r="J53" s="1">
        <v>1</v>
      </c>
      <c r="K53" s="1">
        <v>11</v>
      </c>
      <c r="L53" s="1">
        <v>11</v>
      </c>
      <c r="M53" s="1">
        <v>0</v>
      </c>
      <c r="N53" s="1">
        <v>0</v>
      </c>
      <c r="O53" s="1">
        <v>1</v>
      </c>
    </row>
    <row r="54" spans="1:15" hidden="1" x14ac:dyDescent="0.25">
      <c r="A54" s="1" t="s">
        <v>98</v>
      </c>
      <c r="B54" s="1" t="s">
        <v>99</v>
      </c>
      <c r="C54" s="1">
        <v>321.89999999999998</v>
      </c>
      <c r="D54" s="1">
        <v>1056</v>
      </c>
      <c r="E54" s="1">
        <v>68</v>
      </c>
      <c r="F54" s="1">
        <v>2011</v>
      </c>
      <c r="G54" s="1" t="s">
        <v>39</v>
      </c>
      <c r="H54" s="1" t="s">
        <v>23</v>
      </c>
      <c r="I54" s="1" t="str">
        <v>hotel/office</v>
      </c>
      <c r="J54" s="1">
        <v>2</v>
      </c>
      <c r="K54" s="1">
        <v>14</v>
      </c>
      <c r="L54" s="1">
        <v>12</v>
      </c>
      <c r="M54" s="1">
        <v>2</v>
      </c>
      <c r="N54" s="1">
        <v>1</v>
      </c>
      <c r="O54" s="1">
        <v>2</v>
      </c>
    </row>
    <row r="55" spans="1:15" hidden="1" x14ac:dyDescent="0.25">
      <c r="A55" s="1" t="s">
        <v>100</v>
      </c>
      <c r="B55" s="1" t="s">
        <v>9</v>
      </c>
      <c r="C55" s="1">
        <v>321</v>
      </c>
      <c r="D55" s="1">
        <v>1053</v>
      </c>
      <c r="E55" s="1">
        <v>56</v>
      </c>
      <c r="F55" s="1">
        <v>1999</v>
      </c>
      <c r="G55" s="1" t="s">
        <v>17</v>
      </c>
      <c r="H55" s="1" t="s">
        <v>60</v>
      </c>
      <c r="I55" s="1" t="str">
        <v>hotel</v>
      </c>
      <c r="J55" s="1">
        <v>1</v>
      </c>
      <c r="K55" s="1">
        <v>5</v>
      </c>
      <c r="L55" s="1">
        <v>5</v>
      </c>
      <c r="M55" s="1">
        <v>0</v>
      </c>
      <c r="N55" s="1">
        <v>0</v>
      </c>
      <c r="O55" s="1">
        <v>1</v>
      </c>
    </row>
    <row r="56" spans="1:15" hidden="1" x14ac:dyDescent="0.25">
      <c r="A56" s="1" t="s">
        <v>101</v>
      </c>
      <c r="B56" s="1" t="s">
        <v>25</v>
      </c>
      <c r="C56" s="1">
        <v>320.39999999999998</v>
      </c>
      <c r="D56" s="1">
        <v>1051</v>
      </c>
      <c r="E56" s="1">
        <v>80</v>
      </c>
      <c r="F56" s="1">
        <v>2006</v>
      </c>
      <c r="G56" s="1" t="s">
        <v>39</v>
      </c>
      <c r="H56" s="1" t="s">
        <v>23</v>
      </c>
      <c r="I56" s="1" t="str">
        <v>hotel/office</v>
      </c>
      <c r="J56" s="1">
        <v>2</v>
      </c>
      <c r="K56" s="1">
        <v>14</v>
      </c>
      <c r="L56" s="1">
        <v>12</v>
      </c>
      <c r="M56" s="1">
        <v>2</v>
      </c>
      <c r="N56" s="1">
        <v>1</v>
      </c>
      <c r="O56" s="1">
        <v>2</v>
      </c>
    </row>
    <row r="57" spans="1:15" hidden="1" x14ac:dyDescent="0.25">
      <c r="A57" s="1" t="s">
        <v>102</v>
      </c>
      <c r="B57" s="1" t="s">
        <v>16</v>
      </c>
      <c r="C57" s="1">
        <v>318.89999999999998</v>
      </c>
      <c r="D57" s="1">
        <v>1046</v>
      </c>
      <c r="E57" s="1">
        <v>77</v>
      </c>
      <c r="F57" s="1">
        <v>1930</v>
      </c>
      <c r="G57" s="1" t="s">
        <v>33</v>
      </c>
      <c r="H57" s="1" t="s">
        <v>18</v>
      </c>
      <c r="I57" s="1" t="str">
        <v>office</v>
      </c>
      <c r="J57" s="1">
        <v>1</v>
      </c>
      <c r="K57" s="1">
        <v>6</v>
      </c>
      <c r="L57" s="1">
        <v>6</v>
      </c>
      <c r="M57" s="1">
        <v>0</v>
      </c>
      <c r="N57" s="1">
        <v>0</v>
      </c>
      <c r="O57" s="1">
        <v>1</v>
      </c>
    </row>
    <row r="58" spans="1:15" hidden="1" x14ac:dyDescent="0.25">
      <c r="A58" s="1" t="s">
        <v>103</v>
      </c>
      <c r="B58" s="1" t="s">
        <v>16</v>
      </c>
      <c r="C58" s="1">
        <v>318.8</v>
      </c>
      <c r="D58" s="1">
        <v>1046</v>
      </c>
      <c r="E58" s="1">
        <v>52</v>
      </c>
      <c r="F58" s="1">
        <v>2007</v>
      </c>
      <c r="G58" s="1" t="s">
        <v>33</v>
      </c>
      <c r="H58" s="1" t="s">
        <v>18</v>
      </c>
      <c r="I58" s="1" t="str">
        <v>office</v>
      </c>
      <c r="J58" s="1">
        <v>1</v>
      </c>
      <c r="K58" s="1">
        <v>6</v>
      </c>
      <c r="L58" s="1">
        <v>6</v>
      </c>
      <c r="M58" s="1">
        <v>0</v>
      </c>
      <c r="N58" s="1">
        <v>0</v>
      </c>
      <c r="O58" s="1">
        <v>1</v>
      </c>
    </row>
    <row r="59" spans="1:15" hidden="1" x14ac:dyDescent="0.25">
      <c r="A59" s="1" t="s">
        <v>104</v>
      </c>
      <c r="B59" s="1" t="s">
        <v>9</v>
      </c>
      <c r="C59" s="1">
        <v>317.60000000000002</v>
      </c>
      <c r="D59" s="1">
        <v>1042</v>
      </c>
      <c r="E59" s="1">
        <v>72</v>
      </c>
      <c r="F59" s="1">
        <v>2010</v>
      </c>
      <c r="G59" s="1" t="s">
        <v>39</v>
      </c>
      <c r="H59" s="1" t="s">
        <v>43</v>
      </c>
      <c r="I59" s="1" t="str">
        <v>residential</v>
      </c>
      <c r="J59" s="1">
        <v>1</v>
      </c>
      <c r="K59" s="1">
        <v>11</v>
      </c>
      <c r="L59" s="1">
        <v>11</v>
      </c>
      <c r="M59" s="1">
        <v>0</v>
      </c>
      <c r="N59" s="1">
        <v>0</v>
      </c>
      <c r="O59" s="1">
        <v>1</v>
      </c>
    </row>
    <row r="60" spans="1:15" hidden="1" x14ac:dyDescent="0.25">
      <c r="A60" s="1" t="s">
        <v>105</v>
      </c>
      <c r="B60" s="1" t="s">
        <v>106</v>
      </c>
      <c r="C60" s="1">
        <v>311.8</v>
      </c>
      <c r="D60" s="1">
        <v>1023</v>
      </c>
      <c r="E60" s="1">
        <v>55</v>
      </c>
      <c r="F60" s="1">
        <v>1992</v>
      </c>
      <c r="G60" s="1" t="s">
        <v>17</v>
      </c>
      <c r="H60" s="1" t="s">
        <v>18</v>
      </c>
      <c r="I60" s="1" t="str">
        <v>office</v>
      </c>
      <c r="J60" s="1">
        <v>1</v>
      </c>
      <c r="K60" s="1">
        <v>6</v>
      </c>
      <c r="L60" s="1">
        <v>6</v>
      </c>
      <c r="M60" s="1">
        <v>0</v>
      </c>
      <c r="N60" s="1">
        <v>0</v>
      </c>
      <c r="O60" s="1">
        <v>1</v>
      </c>
    </row>
    <row r="61" spans="1:15" hidden="1" x14ac:dyDescent="0.25">
      <c r="A61" s="1" t="s">
        <v>107</v>
      </c>
      <c r="B61" s="1" t="s">
        <v>108</v>
      </c>
      <c r="C61" s="1">
        <v>311</v>
      </c>
      <c r="D61" s="1">
        <v>1020</v>
      </c>
      <c r="E61" s="1">
        <v>75</v>
      </c>
      <c r="F61" s="1">
        <v>2014</v>
      </c>
      <c r="G61" s="1" t="s">
        <v>17</v>
      </c>
      <c r="H61" s="1" t="s">
        <v>23</v>
      </c>
      <c r="I61" s="1" t="str">
        <v>hotel/office</v>
      </c>
      <c r="J61" s="1">
        <v>2</v>
      </c>
      <c r="K61" s="1">
        <v>14</v>
      </c>
      <c r="L61" s="1">
        <v>12</v>
      </c>
      <c r="M61" s="1">
        <v>2</v>
      </c>
      <c r="N61" s="1">
        <v>1</v>
      </c>
      <c r="O61" s="1">
        <v>2</v>
      </c>
    </row>
    <row r="62" spans="1:15" hidden="1" x14ac:dyDescent="0.25">
      <c r="A62" s="1" t="s">
        <v>109</v>
      </c>
      <c r="B62" s="1" t="s">
        <v>110</v>
      </c>
      <c r="C62" s="1">
        <v>310.3</v>
      </c>
      <c r="D62" s="1">
        <v>1018</v>
      </c>
      <c r="E62" s="1">
        <v>73</v>
      </c>
      <c r="F62" s="1">
        <v>1990</v>
      </c>
      <c r="G62" s="1" t="s">
        <v>33</v>
      </c>
      <c r="H62" s="1" t="s">
        <v>18</v>
      </c>
      <c r="I62" s="1" t="str">
        <v>office</v>
      </c>
      <c r="J62" s="1">
        <v>1</v>
      </c>
      <c r="K62" s="1">
        <v>6</v>
      </c>
      <c r="L62" s="1">
        <v>6</v>
      </c>
      <c r="M62" s="1">
        <v>0</v>
      </c>
      <c r="N62" s="1">
        <v>0</v>
      </c>
      <c r="O62" s="1">
        <v>1</v>
      </c>
    </row>
    <row r="63" spans="1:15" hidden="1" x14ac:dyDescent="0.25">
      <c r="A63" s="1" t="s">
        <v>111</v>
      </c>
      <c r="B63" s="1" t="s">
        <v>9</v>
      </c>
      <c r="C63" s="1">
        <v>310</v>
      </c>
      <c r="D63" s="1">
        <v>1017</v>
      </c>
      <c r="E63" s="1">
        <v>83</v>
      </c>
      <c r="F63" s="1">
        <v>2010</v>
      </c>
      <c r="G63" s="1" t="s">
        <v>39</v>
      </c>
      <c r="H63" s="1" t="s">
        <v>43</v>
      </c>
      <c r="I63" s="1" t="str">
        <v>residential</v>
      </c>
      <c r="J63" s="1">
        <v>1</v>
      </c>
      <c r="K63" s="1">
        <v>11</v>
      </c>
      <c r="L63" s="1">
        <v>11</v>
      </c>
      <c r="M63" s="1">
        <v>0</v>
      </c>
      <c r="N63" s="1">
        <v>0</v>
      </c>
      <c r="O63" s="1">
        <v>1</v>
      </c>
    </row>
    <row r="64" spans="1:15" hidden="1" x14ac:dyDescent="0.25">
      <c r="A64" s="1" t="s">
        <v>112</v>
      </c>
      <c r="B64" s="1" t="s">
        <v>27</v>
      </c>
      <c r="C64" s="1">
        <v>310</v>
      </c>
      <c r="D64" s="1">
        <v>1017</v>
      </c>
      <c r="E64" s="1">
        <v>55</v>
      </c>
      <c r="F64" s="1">
        <v>2001</v>
      </c>
      <c r="G64" s="1" t="s">
        <v>39</v>
      </c>
      <c r="H64" s="1" t="s">
        <v>18</v>
      </c>
      <c r="I64" s="1" t="str">
        <v>office</v>
      </c>
      <c r="J64" s="1">
        <v>1</v>
      </c>
      <c r="K64" s="1">
        <v>6</v>
      </c>
      <c r="L64" s="1">
        <v>6</v>
      </c>
      <c r="M64" s="1">
        <v>0</v>
      </c>
      <c r="N64" s="1">
        <v>0</v>
      </c>
      <c r="O64" s="1">
        <v>1</v>
      </c>
    </row>
    <row r="65" spans="1:15" hidden="1" x14ac:dyDescent="0.25">
      <c r="A65" s="1" t="s">
        <v>113</v>
      </c>
      <c r="B65" s="1" t="s">
        <v>37</v>
      </c>
      <c r="C65" s="1">
        <v>309.39999999999998</v>
      </c>
      <c r="D65" s="1">
        <v>1015</v>
      </c>
      <c r="E65" s="1">
        <v>73</v>
      </c>
      <c r="F65" s="1">
        <v>2015</v>
      </c>
      <c r="G65" s="1" t="s">
        <v>17</v>
      </c>
      <c r="H65" s="1" t="s">
        <v>18</v>
      </c>
      <c r="I65" s="1" t="str">
        <v>office</v>
      </c>
      <c r="J65" s="1">
        <v>1</v>
      </c>
      <c r="K65" s="1">
        <v>6</v>
      </c>
      <c r="L65" s="1">
        <v>6</v>
      </c>
      <c r="M65" s="1">
        <v>0</v>
      </c>
      <c r="N65" s="1">
        <v>0</v>
      </c>
      <c r="O65" s="1">
        <v>1</v>
      </c>
    </row>
    <row r="66" spans="1:15" hidden="1" x14ac:dyDescent="0.25">
      <c r="A66" s="1" t="s">
        <v>114</v>
      </c>
      <c r="B66" s="1" t="s">
        <v>37</v>
      </c>
      <c r="C66" s="1">
        <v>309.39999999999998</v>
      </c>
      <c r="D66" s="1">
        <v>1015</v>
      </c>
      <c r="E66" s="1">
        <v>71</v>
      </c>
      <c r="F66" s="1">
        <v>2013</v>
      </c>
      <c r="G66" s="1" t="s">
        <v>17</v>
      </c>
      <c r="H66" s="1" t="s">
        <v>18</v>
      </c>
      <c r="I66" s="1" t="str">
        <v>office</v>
      </c>
      <c r="J66" s="1">
        <v>1</v>
      </c>
      <c r="K66" s="1">
        <v>6</v>
      </c>
      <c r="L66" s="1">
        <v>6</v>
      </c>
      <c r="M66" s="1">
        <v>0</v>
      </c>
      <c r="N66" s="1">
        <v>0</v>
      </c>
      <c r="O66" s="1">
        <v>1</v>
      </c>
    </row>
    <row r="67" spans="1:15" hidden="1" x14ac:dyDescent="0.25">
      <c r="A67" s="1" t="s">
        <v>115</v>
      </c>
      <c r="B67" s="1" t="s">
        <v>9</v>
      </c>
      <c r="C67" s="1">
        <v>309</v>
      </c>
      <c r="D67" s="1">
        <v>1014</v>
      </c>
      <c r="E67" s="1">
        <v>56</v>
      </c>
      <c r="F67" s="1">
        <v>2000</v>
      </c>
      <c r="G67" s="1" t="s">
        <v>39</v>
      </c>
      <c r="H67" s="1" t="s">
        <v>60</v>
      </c>
      <c r="I67" s="1" t="str">
        <v>hotel</v>
      </c>
      <c r="J67" s="1">
        <v>1</v>
      </c>
      <c r="K67" s="1">
        <v>5</v>
      </c>
      <c r="L67" s="1">
        <v>5</v>
      </c>
      <c r="M67" s="1">
        <v>0</v>
      </c>
      <c r="N67" s="1">
        <v>0</v>
      </c>
      <c r="O67" s="1">
        <v>1</v>
      </c>
    </row>
    <row r="68" spans="1:15" hidden="1" x14ac:dyDescent="0.25">
      <c r="A68" s="1" t="s">
        <v>116</v>
      </c>
      <c r="B68" s="1" t="s">
        <v>117</v>
      </c>
      <c r="C68" s="1">
        <v>307.89999999999998</v>
      </c>
      <c r="D68" s="1">
        <v>1010</v>
      </c>
      <c r="E68" s="1">
        <v>68</v>
      </c>
      <c r="F68" s="1">
        <v>2014</v>
      </c>
      <c r="G68" s="1" t="s">
        <v>39</v>
      </c>
      <c r="H68" s="1" t="s">
        <v>40</v>
      </c>
      <c r="I68" s="1" t="str">
        <v>residential/hotel</v>
      </c>
      <c r="J68" s="1">
        <v>2</v>
      </c>
      <c r="K68" s="1">
        <v>19</v>
      </c>
      <c r="L68" s="1">
        <v>17</v>
      </c>
      <c r="M68" s="1">
        <v>2</v>
      </c>
      <c r="N68" s="1">
        <v>1</v>
      </c>
      <c r="O68" s="1">
        <v>2</v>
      </c>
    </row>
    <row r="69" spans="1:15" hidden="1" x14ac:dyDescent="0.25">
      <c r="A69" s="1" t="s">
        <v>118</v>
      </c>
      <c r="B69" s="1" t="s">
        <v>32</v>
      </c>
      <c r="C69" s="1">
        <v>306.89999999999998</v>
      </c>
      <c r="D69" s="1">
        <v>1007</v>
      </c>
      <c r="E69" s="1">
        <v>60</v>
      </c>
      <c r="F69" s="1">
        <v>1989</v>
      </c>
      <c r="G69" s="1" t="s">
        <v>17</v>
      </c>
      <c r="H69" s="1" t="s">
        <v>18</v>
      </c>
      <c r="I69" s="1" t="str">
        <v>office</v>
      </c>
      <c r="J69" s="1">
        <v>1</v>
      </c>
      <c r="K69" s="1">
        <v>6</v>
      </c>
      <c r="L69" s="1">
        <v>6</v>
      </c>
      <c r="M69" s="1">
        <v>0</v>
      </c>
      <c r="N69" s="1">
        <v>0</v>
      </c>
      <c r="O69" s="1">
        <v>1</v>
      </c>
    </row>
    <row r="70" spans="1:15" hidden="1" x14ac:dyDescent="0.25">
      <c r="A70" s="1" t="s">
        <v>119</v>
      </c>
      <c r="B70" s="1" t="s">
        <v>9</v>
      </c>
      <c r="C70" s="1">
        <v>306.39999999999998</v>
      </c>
      <c r="D70" s="1">
        <v>1005</v>
      </c>
      <c r="E70" s="1">
        <v>73</v>
      </c>
      <c r="F70" s="1">
        <v>2013</v>
      </c>
      <c r="G70" s="1" t="s">
        <v>39</v>
      </c>
      <c r="H70" s="1" t="s">
        <v>43</v>
      </c>
      <c r="I70" s="1" t="str">
        <v>residential</v>
      </c>
      <c r="J70" s="1">
        <v>1</v>
      </c>
      <c r="K70" s="1">
        <v>11</v>
      </c>
      <c r="L70" s="1">
        <v>11</v>
      </c>
      <c r="M70" s="1">
        <v>0</v>
      </c>
      <c r="N70" s="1">
        <v>0</v>
      </c>
      <c r="O70" s="1">
        <v>1</v>
      </c>
    </row>
    <row r="71" spans="1:15" hidden="1" x14ac:dyDescent="0.25">
      <c r="A71" s="1" t="s">
        <v>120</v>
      </c>
      <c r="B71" s="1" t="s">
        <v>16</v>
      </c>
      <c r="C71" s="1">
        <v>306.39999999999998</v>
      </c>
      <c r="D71" s="1">
        <v>1005</v>
      </c>
      <c r="E71" s="1">
        <v>75</v>
      </c>
      <c r="F71" s="1">
        <v>2014</v>
      </c>
      <c r="G71" s="1" t="s">
        <v>10</v>
      </c>
      <c r="H71" s="1" t="s">
        <v>40</v>
      </c>
      <c r="I71" s="1" t="str">
        <v>residential/hotel</v>
      </c>
      <c r="J71" s="1">
        <v>2</v>
      </c>
      <c r="K71" s="1">
        <v>19</v>
      </c>
      <c r="L71" s="1">
        <v>17</v>
      </c>
      <c r="M71" s="1">
        <v>2</v>
      </c>
      <c r="N71" s="1">
        <v>1</v>
      </c>
      <c r="O71" s="1">
        <v>2</v>
      </c>
    </row>
    <row r="72" spans="1:15" hidden="1" x14ac:dyDescent="0.25">
      <c r="A72" s="1" t="s">
        <v>121</v>
      </c>
      <c r="B72" s="1" t="s">
        <v>35</v>
      </c>
      <c r="C72" s="1">
        <v>306</v>
      </c>
      <c r="D72" s="1">
        <v>1004</v>
      </c>
      <c r="E72" s="1">
        <v>85</v>
      </c>
      <c r="F72" s="1">
        <v>2013</v>
      </c>
      <c r="G72" s="1" t="s">
        <v>39</v>
      </c>
      <c r="H72" s="1" t="s">
        <v>43</v>
      </c>
      <c r="I72" s="1" t="str">
        <v>residential</v>
      </c>
      <c r="J72" s="1">
        <v>1</v>
      </c>
      <c r="K72" s="1">
        <v>11</v>
      </c>
      <c r="L72" s="1">
        <v>11</v>
      </c>
      <c r="M72" s="1">
        <v>0</v>
      </c>
      <c r="N72" s="1">
        <v>0</v>
      </c>
      <c r="O72" s="1">
        <v>1</v>
      </c>
    </row>
    <row r="73" spans="1:15" hidden="1" x14ac:dyDescent="0.25">
      <c r="A73" s="1" t="s">
        <v>122</v>
      </c>
      <c r="B73" s="1" t="s">
        <v>123</v>
      </c>
      <c r="C73" s="1">
        <v>306</v>
      </c>
      <c r="D73" s="1">
        <v>1004</v>
      </c>
      <c r="E73" s="1">
        <v>73</v>
      </c>
      <c r="F73" s="1">
        <v>2013</v>
      </c>
      <c r="G73" s="1" t="s">
        <v>17</v>
      </c>
      <c r="H73" s="1" t="s">
        <v>124</v>
      </c>
      <c r="I73" s="1" t="str">
        <v>residential/hotel/office</v>
      </c>
      <c r="J73" s="1">
        <v>3</v>
      </c>
      <c r="K73" s="1">
        <v>28</v>
      </c>
      <c r="L73" s="1">
        <v>24</v>
      </c>
      <c r="M73" s="1">
        <v>4</v>
      </c>
      <c r="N73" s="1">
        <v>2</v>
      </c>
      <c r="O73" s="1">
        <v>3</v>
      </c>
    </row>
    <row r="74" spans="1:15" hidden="1" x14ac:dyDescent="0.25">
      <c r="A74" s="1" t="s">
        <v>125</v>
      </c>
      <c r="B74" s="1" t="s">
        <v>126</v>
      </c>
      <c r="C74" s="1">
        <v>305.39999999999998</v>
      </c>
      <c r="D74" s="1">
        <v>1002</v>
      </c>
      <c r="E74" s="1">
        <v>75</v>
      </c>
      <c r="F74" s="1">
        <v>1982</v>
      </c>
      <c r="G74" s="1" t="s">
        <v>17</v>
      </c>
      <c r="H74" s="1" t="s">
        <v>18</v>
      </c>
      <c r="I74" s="1" t="str">
        <v>office</v>
      </c>
      <c r="J74" s="1">
        <v>1</v>
      </c>
      <c r="K74" s="1">
        <v>6</v>
      </c>
      <c r="L74" s="1">
        <v>6</v>
      </c>
      <c r="M74" s="1">
        <v>0</v>
      </c>
      <c r="N74" s="1">
        <v>0</v>
      </c>
      <c r="O74" s="1">
        <v>1</v>
      </c>
    </row>
    <row r="75" spans="1:15" hidden="1" x14ac:dyDescent="0.25">
      <c r="A75" s="1" t="s">
        <v>127</v>
      </c>
      <c r="B75" s="1" t="s">
        <v>51</v>
      </c>
      <c r="C75" s="1">
        <v>305.3</v>
      </c>
      <c r="D75" s="1">
        <v>1002</v>
      </c>
      <c r="E75" s="1">
        <v>80</v>
      </c>
      <c r="F75" s="1">
        <v>2011</v>
      </c>
      <c r="G75" s="1" t="s">
        <v>39</v>
      </c>
      <c r="H75" s="1" t="s">
        <v>43</v>
      </c>
      <c r="I75" s="1" t="str">
        <v>residential</v>
      </c>
      <c r="J75" s="1">
        <v>1</v>
      </c>
      <c r="K75" s="1">
        <v>11</v>
      </c>
      <c r="L75" s="1">
        <v>11</v>
      </c>
      <c r="M75" s="1">
        <v>0</v>
      </c>
      <c r="N75" s="1">
        <v>0</v>
      </c>
      <c r="O75" s="1">
        <v>1</v>
      </c>
    </row>
    <row r="76" spans="1:15" hidden="1" x14ac:dyDescent="0.25">
      <c r="A76" s="1" t="s">
        <v>128</v>
      </c>
      <c r="B76" s="1" t="s">
        <v>129</v>
      </c>
      <c r="C76" s="1">
        <v>305</v>
      </c>
      <c r="D76" s="1">
        <v>1001</v>
      </c>
      <c r="E76" s="1">
        <v>68</v>
      </c>
      <c r="F76" s="1">
        <v>2011</v>
      </c>
      <c r="G76" s="1" t="s">
        <v>17</v>
      </c>
      <c r="H76" s="1" t="s">
        <v>124</v>
      </c>
      <c r="I76" s="1" t="str">
        <v>residential/hotel/office</v>
      </c>
      <c r="J76" s="1">
        <v>3</v>
      </c>
      <c r="K76" s="1">
        <v>28</v>
      </c>
      <c r="L76" s="1">
        <v>24</v>
      </c>
      <c r="M76" s="1">
        <v>4</v>
      </c>
      <c r="N76" s="1">
        <v>2</v>
      </c>
      <c r="O76" s="1">
        <v>3</v>
      </c>
    </row>
    <row r="77" spans="1:15" hidden="1" x14ac:dyDescent="0.25">
      <c r="A77" s="1" t="s">
        <v>130</v>
      </c>
      <c r="B77" s="1" t="s">
        <v>131</v>
      </c>
      <c r="C77" s="1">
        <v>304</v>
      </c>
      <c r="D77" s="1">
        <v>997</v>
      </c>
      <c r="E77" s="1">
        <v>85</v>
      </c>
      <c r="F77" s="1">
        <v>1997</v>
      </c>
      <c r="G77" s="1" t="s">
        <v>39</v>
      </c>
      <c r="H77" s="1" t="s">
        <v>60</v>
      </c>
      <c r="I77" s="1" t="str">
        <v>hotel</v>
      </c>
      <c r="J77" s="1">
        <v>1</v>
      </c>
      <c r="K77" s="1">
        <v>5</v>
      </c>
      <c r="L77" s="1">
        <v>5</v>
      </c>
      <c r="M77" s="1">
        <v>0</v>
      </c>
      <c r="N77" s="1">
        <v>0</v>
      </c>
      <c r="O77" s="1">
        <v>1</v>
      </c>
    </row>
    <row r="78" spans="1:15" hidden="1" x14ac:dyDescent="0.25">
      <c r="A78" s="1" t="s">
        <v>132</v>
      </c>
      <c r="B78" s="1" t="s">
        <v>71</v>
      </c>
      <c r="C78" s="1">
        <v>303.8</v>
      </c>
      <c r="D78" s="1">
        <v>997</v>
      </c>
      <c r="E78" s="1">
        <v>68</v>
      </c>
      <c r="F78" s="1">
        <v>2014</v>
      </c>
      <c r="G78" s="1" t="s">
        <v>17</v>
      </c>
      <c r="H78" s="1" t="s">
        <v>60</v>
      </c>
      <c r="I78" s="1" t="str">
        <v>hotel</v>
      </c>
      <c r="J78" s="1">
        <v>1</v>
      </c>
      <c r="K78" s="1">
        <v>5</v>
      </c>
      <c r="L78" s="1">
        <v>5</v>
      </c>
      <c r="M78" s="1">
        <v>0</v>
      </c>
      <c r="N78" s="1">
        <v>0</v>
      </c>
      <c r="O78" s="1">
        <v>1</v>
      </c>
    </row>
    <row r="79" spans="1:15" hidden="1" x14ac:dyDescent="0.25">
      <c r="A79" s="1" t="s">
        <v>133</v>
      </c>
      <c r="B79" s="1" t="s">
        <v>32</v>
      </c>
      <c r="C79" s="1">
        <v>303.3</v>
      </c>
      <c r="D79" s="1">
        <v>995</v>
      </c>
      <c r="E79" s="1">
        <v>64</v>
      </c>
      <c r="F79" s="1">
        <v>1990</v>
      </c>
      <c r="G79" s="1" t="s">
        <v>39</v>
      </c>
      <c r="H79" s="1" t="s">
        <v>18</v>
      </c>
      <c r="I79" s="1" t="str">
        <v>office</v>
      </c>
      <c r="J79" s="1">
        <v>1</v>
      </c>
      <c r="K79" s="1">
        <v>6</v>
      </c>
      <c r="L79" s="1">
        <v>6</v>
      </c>
      <c r="M79" s="1">
        <v>0</v>
      </c>
      <c r="N79" s="1">
        <v>0</v>
      </c>
      <c r="O79" s="1">
        <v>1</v>
      </c>
    </row>
    <row r="80" spans="1:15" hidden="1" x14ac:dyDescent="0.25">
      <c r="A80" s="1" t="s">
        <v>134</v>
      </c>
      <c r="B80" s="1" t="s">
        <v>35</v>
      </c>
      <c r="C80" s="1">
        <v>303</v>
      </c>
      <c r="D80" s="1">
        <v>994</v>
      </c>
      <c r="E80" s="1">
        <v>61</v>
      </c>
      <c r="F80" s="1">
        <v>2014</v>
      </c>
      <c r="G80" s="1" t="s">
        <v>17</v>
      </c>
      <c r="H80" s="1" t="s">
        <v>23</v>
      </c>
      <c r="I80" s="1" t="str">
        <v>hotel/office</v>
      </c>
      <c r="J80" s="1">
        <v>2</v>
      </c>
      <c r="K80" s="1">
        <v>14</v>
      </c>
      <c r="L80" s="1">
        <v>12</v>
      </c>
      <c r="M80" s="1">
        <v>2</v>
      </c>
      <c r="N80" s="1">
        <v>1</v>
      </c>
      <c r="O80" s="1">
        <v>2</v>
      </c>
    </row>
    <row r="81" spans="1:15" hidden="1" x14ac:dyDescent="0.25">
      <c r="A81" s="1" t="s">
        <v>135</v>
      </c>
      <c r="B81" s="1" t="s">
        <v>37</v>
      </c>
      <c r="C81" s="1">
        <v>302.7</v>
      </c>
      <c r="D81" s="1">
        <v>993</v>
      </c>
      <c r="E81" s="1">
        <v>64</v>
      </c>
      <c r="F81" s="1">
        <v>2012</v>
      </c>
      <c r="G81" s="1" t="s">
        <v>17</v>
      </c>
      <c r="H81" s="1" t="s">
        <v>18</v>
      </c>
      <c r="I81" s="1" t="str">
        <v>office</v>
      </c>
      <c r="J81" s="1">
        <v>1</v>
      </c>
      <c r="K81" s="1">
        <v>6</v>
      </c>
      <c r="L81" s="1">
        <v>6</v>
      </c>
      <c r="M81" s="1">
        <v>0</v>
      </c>
      <c r="N81" s="1">
        <v>0</v>
      </c>
      <c r="O81" s="1">
        <v>1</v>
      </c>
    </row>
    <row r="82" spans="1:15" hidden="1" x14ac:dyDescent="0.25">
      <c r="A82" s="1" t="s">
        <v>136</v>
      </c>
      <c r="B82" s="1" t="s">
        <v>126</v>
      </c>
      <c r="C82" s="1">
        <v>302.39999999999998</v>
      </c>
      <c r="D82" s="1">
        <v>992</v>
      </c>
      <c r="E82" s="1">
        <v>71</v>
      </c>
      <c r="F82" s="1">
        <v>1983</v>
      </c>
      <c r="G82" s="1" t="s">
        <v>33</v>
      </c>
      <c r="H82" s="1" t="s">
        <v>18</v>
      </c>
      <c r="I82" s="1" t="str">
        <v>office</v>
      </c>
      <c r="J82" s="1">
        <v>1</v>
      </c>
      <c r="K82" s="1">
        <v>6</v>
      </c>
      <c r="L82" s="1">
        <v>6</v>
      </c>
      <c r="M82" s="1">
        <v>0</v>
      </c>
      <c r="N82" s="1">
        <v>0</v>
      </c>
      <c r="O82" s="1">
        <v>1</v>
      </c>
    </row>
    <row r="83" spans="1:15" hidden="1" x14ac:dyDescent="0.25">
      <c r="A83" s="1" t="s">
        <v>137</v>
      </c>
      <c r="B83" s="1" t="s">
        <v>117</v>
      </c>
      <c r="C83" s="1">
        <v>302.3</v>
      </c>
      <c r="D83" s="1">
        <v>992</v>
      </c>
      <c r="E83" s="1">
        <v>41</v>
      </c>
      <c r="F83" s="1">
        <v>2002</v>
      </c>
      <c r="G83" s="1" t="s">
        <v>10</v>
      </c>
      <c r="H83" s="1" t="s">
        <v>124</v>
      </c>
      <c r="I83" s="1" t="str">
        <v>residential/hotel/office</v>
      </c>
      <c r="J83" s="1">
        <v>3</v>
      </c>
      <c r="K83" s="1">
        <v>28</v>
      </c>
      <c r="L83" s="1">
        <v>24</v>
      </c>
      <c r="M83" s="1">
        <v>4</v>
      </c>
      <c r="N83" s="1">
        <v>2</v>
      </c>
      <c r="O83" s="1">
        <v>3</v>
      </c>
    </row>
    <row r="84" spans="1:15" hidden="1" x14ac:dyDescent="0.25">
      <c r="A84" s="1" t="s">
        <v>138</v>
      </c>
      <c r="B84" s="1" t="s">
        <v>9</v>
      </c>
      <c r="C84" s="1">
        <v>302.2</v>
      </c>
      <c r="D84" s="1">
        <v>991</v>
      </c>
      <c r="E84" s="1">
        <v>63</v>
      </c>
      <c r="F84" s="1">
        <v>2008</v>
      </c>
      <c r="G84" s="1" t="s">
        <v>39</v>
      </c>
      <c r="H84" s="1" t="s">
        <v>40</v>
      </c>
      <c r="I84" s="1" t="str">
        <v>residential/hotel</v>
      </c>
      <c r="J84" s="1">
        <v>2</v>
      </c>
      <c r="K84" s="1">
        <v>19</v>
      </c>
      <c r="L84" s="1">
        <v>17</v>
      </c>
      <c r="M84" s="1">
        <v>2</v>
      </c>
      <c r="N84" s="1">
        <v>1</v>
      </c>
      <c r="O84" s="1">
        <v>2</v>
      </c>
    </row>
    <row r="85" spans="1:15" hidden="1" x14ac:dyDescent="0.25">
      <c r="A85" s="1" t="s">
        <v>139</v>
      </c>
      <c r="B85" s="1" t="s">
        <v>76</v>
      </c>
      <c r="C85" s="1">
        <v>301.8</v>
      </c>
      <c r="D85" s="1">
        <v>990</v>
      </c>
      <c r="E85" s="1">
        <v>76</v>
      </c>
      <c r="F85" s="1">
        <v>2010</v>
      </c>
      <c r="G85" s="1" t="s">
        <v>39</v>
      </c>
      <c r="H85" s="1" t="s">
        <v>43</v>
      </c>
      <c r="I85" s="1" t="str">
        <v>residential</v>
      </c>
      <c r="J85" s="1">
        <v>1</v>
      </c>
      <c r="K85" s="1">
        <v>11</v>
      </c>
      <c r="L85" s="1">
        <v>11</v>
      </c>
      <c r="M85" s="1">
        <v>0</v>
      </c>
      <c r="N85" s="1">
        <v>0</v>
      </c>
      <c r="O85" s="1">
        <v>1</v>
      </c>
    </row>
    <row r="86" spans="1:15" hidden="1" x14ac:dyDescent="0.25">
      <c r="A86" s="1" t="s">
        <v>140</v>
      </c>
      <c r="B86" s="1" t="s">
        <v>141</v>
      </c>
      <c r="C86" s="1">
        <v>300</v>
      </c>
      <c r="D86" s="1">
        <v>984</v>
      </c>
      <c r="E86" s="1">
        <v>80</v>
      </c>
      <c r="F86" s="1">
        <v>2011</v>
      </c>
      <c r="G86" s="1" t="s">
        <v>39</v>
      </c>
      <c r="H86" s="1" t="s">
        <v>43</v>
      </c>
      <c r="I86" s="1" t="str">
        <v>residential</v>
      </c>
      <c r="J86" s="1">
        <v>1</v>
      </c>
      <c r="K86" s="1">
        <v>11</v>
      </c>
      <c r="L86" s="1">
        <v>11</v>
      </c>
      <c r="M86" s="1">
        <v>0</v>
      </c>
      <c r="N86" s="1">
        <v>0</v>
      </c>
      <c r="O86" s="1">
        <v>1</v>
      </c>
    </row>
    <row r="87" spans="1:15" hidden="1" x14ac:dyDescent="0.25">
      <c r="A87" s="1" t="s">
        <v>142</v>
      </c>
      <c r="B87" s="1" t="s">
        <v>143</v>
      </c>
      <c r="C87" s="1">
        <v>300</v>
      </c>
      <c r="D87" s="1">
        <v>984</v>
      </c>
      <c r="E87" s="1">
        <v>62</v>
      </c>
      <c r="F87" s="1">
        <v>2014</v>
      </c>
      <c r="G87" s="1" t="s">
        <v>39</v>
      </c>
      <c r="H87" s="1" t="s">
        <v>18</v>
      </c>
      <c r="I87" s="1" t="str">
        <v>office</v>
      </c>
      <c r="J87" s="1">
        <v>1</v>
      </c>
      <c r="K87" s="1">
        <v>6</v>
      </c>
      <c r="L87" s="1">
        <v>6</v>
      </c>
      <c r="M87" s="1">
        <v>0</v>
      </c>
      <c r="N87" s="1">
        <v>0</v>
      </c>
      <c r="O87" s="1">
        <v>1</v>
      </c>
    </row>
    <row r="88" spans="1:15" hidden="1" x14ac:dyDescent="0.25">
      <c r="A88" s="1" t="s">
        <v>144</v>
      </c>
      <c r="B88" s="1" t="s">
        <v>145</v>
      </c>
      <c r="C88" s="1">
        <v>300</v>
      </c>
      <c r="D88" s="1">
        <v>984</v>
      </c>
      <c r="E88" s="1">
        <v>60</v>
      </c>
      <c r="F88" s="1">
        <v>2014</v>
      </c>
      <c r="G88" s="1" t="s">
        <v>33</v>
      </c>
      <c r="H88" s="1" t="s">
        <v>146</v>
      </c>
      <c r="I88" s="1" t="str">
        <v>hotel/office/retail</v>
      </c>
      <c r="J88" s="1">
        <v>3</v>
      </c>
      <c r="K88" s="1">
        <v>23</v>
      </c>
      <c r="L88" s="1">
        <v>19</v>
      </c>
      <c r="M88" s="1">
        <v>4</v>
      </c>
      <c r="N88" s="1">
        <v>2</v>
      </c>
      <c r="O88" s="1">
        <v>3</v>
      </c>
    </row>
    <row r="89" spans="1:15" hidden="1" x14ac:dyDescent="0.25">
      <c r="A89" s="1" t="s">
        <v>147</v>
      </c>
      <c r="B89" s="1" t="s">
        <v>45</v>
      </c>
      <c r="C89" s="1">
        <v>300</v>
      </c>
      <c r="D89" s="1">
        <v>984</v>
      </c>
      <c r="E89" s="1">
        <v>60</v>
      </c>
      <c r="F89" s="1">
        <v>2009</v>
      </c>
      <c r="G89" s="1" t="s">
        <v>39</v>
      </c>
      <c r="H89" s="1" t="s">
        <v>18</v>
      </c>
      <c r="I89" s="1" t="str">
        <v>office</v>
      </c>
      <c r="J89" s="1">
        <v>1</v>
      </c>
      <c r="K89" s="1">
        <v>6</v>
      </c>
      <c r="L89" s="1">
        <v>6</v>
      </c>
      <c r="M89" s="1">
        <v>0</v>
      </c>
      <c r="N89" s="1">
        <v>0</v>
      </c>
      <c r="O89" s="1">
        <v>1</v>
      </c>
    </row>
    <row r="90" spans="1:15" hidden="1" x14ac:dyDescent="0.25">
      <c r="A90" s="1" t="s">
        <v>148</v>
      </c>
      <c r="B90" s="1" t="s">
        <v>149</v>
      </c>
      <c r="C90" s="1">
        <v>300</v>
      </c>
      <c r="D90" s="1">
        <v>984</v>
      </c>
      <c r="E90" s="1">
        <v>36</v>
      </c>
      <c r="F90" s="1">
        <v>2007</v>
      </c>
      <c r="G90" s="1" t="s">
        <v>17</v>
      </c>
      <c r="H90" s="1" t="s">
        <v>23</v>
      </c>
      <c r="I90" s="1" t="str">
        <v>hotel/office</v>
      </c>
      <c r="J90" s="1">
        <v>2</v>
      </c>
      <c r="K90" s="1">
        <v>14</v>
      </c>
      <c r="L90" s="1">
        <v>12</v>
      </c>
      <c r="M90" s="1">
        <v>2</v>
      </c>
      <c r="N90" s="1">
        <v>1</v>
      </c>
      <c r="O90" s="1">
        <v>2</v>
      </c>
    </row>
    <row r="91" spans="1:15" hidden="1" x14ac:dyDescent="0.25">
      <c r="A91" s="1" t="s">
        <v>150</v>
      </c>
      <c r="B91" s="1" t="s">
        <v>151</v>
      </c>
      <c r="C91" s="1">
        <v>298.10000000000002</v>
      </c>
      <c r="D91" s="1">
        <v>978</v>
      </c>
      <c r="E91" s="1">
        <v>72</v>
      </c>
      <c r="F91" s="1">
        <v>1975</v>
      </c>
      <c r="G91" s="1" t="s">
        <v>33</v>
      </c>
      <c r="H91" s="1" t="s">
        <v>18</v>
      </c>
      <c r="I91" s="1" t="str">
        <v>office</v>
      </c>
      <c r="J91" s="1">
        <v>1</v>
      </c>
      <c r="K91" s="1">
        <v>6</v>
      </c>
      <c r="L91" s="1">
        <v>6</v>
      </c>
      <c r="M91" s="1">
        <v>0</v>
      </c>
      <c r="N91" s="1">
        <v>0</v>
      </c>
      <c r="O91" s="1">
        <v>1</v>
      </c>
    </row>
    <row r="92" spans="1:15" hidden="1" x14ac:dyDescent="0.25">
      <c r="A92" s="1" t="s">
        <v>152</v>
      </c>
      <c r="B92" s="1" t="s">
        <v>25</v>
      </c>
      <c r="C92" s="1">
        <v>298.10000000000002</v>
      </c>
      <c r="D92" s="1">
        <v>978</v>
      </c>
      <c r="E92" s="1">
        <v>68</v>
      </c>
      <c r="F92" s="1">
        <v>2008</v>
      </c>
      <c r="G92" s="1" t="s">
        <v>39</v>
      </c>
      <c r="H92" s="1" t="s">
        <v>18</v>
      </c>
      <c r="I92" s="1" t="str">
        <v>office</v>
      </c>
      <c r="J92" s="1">
        <v>1</v>
      </c>
      <c r="K92" s="1">
        <v>6</v>
      </c>
      <c r="L92" s="1">
        <v>6</v>
      </c>
      <c r="M92" s="1">
        <v>0</v>
      </c>
      <c r="N92" s="1">
        <v>0</v>
      </c>
      <c r="O92" s="1">
        <v>1</v>
      </c>
    </row>
    <row r="93" spans="1:15" hidden="1" x14ac:dyDescent="0.25">
      <c r="A93" s="1" t="s">
        <v>153</v>
      </c>
      <c r="B93" s="1" t="s">
        <v>16</v>
      </c>
      <c r="C93" s="1">
        <v>297.7</v>
      </c>
      <c r="D93" s="1">
        <v>977</v>
      </c>
      <c r="E93" s="1">
        <v>65</v>
      </c>
      <c r="F93" s="1">
        <v>2014</v>
      </c>
      <c r="G93" s="1" t="s">
        <v>17</v>
      </c>
      <c r="H93" s="1" t="s">
        <v>18</v>
      </c>
      <c r="I93" s="1" t="str">
        <v>office</v>
      </c>
      <c r="J93" s="1">
        <v>1</v>
      </c>
      <c r="K93" s="1">
        <v>6</v>
      </c>
      <c r="L93" s="1">
        <v>6</v>
      </c>
      <c r="M93" s="1">
        <v>0</v>
      </c>
      <c r="N93" s="1">
        <v>0</v>
      </c>
      <c r="O93" s="1">
        <v>1</v>
      </c>
    </row>
    <row r="94" spans="1:15" hidden="1" x14ac:dyDescent="0.25">
      <c r="A94" s="1" t="s">
        <v>154</v>
      </c>
      <c r="B94" s="1" t="s">
        <v>155</v>
      </c>
      <c r="C94" s="1">
        <v>297.3</v>
      </c>
      <c r="D94" s="1">
        <v>975</v>
      </c>
      <c r="E94" s="1">
        <v>91</v>
      </c>
      <c r="F94" s="1">
        <v>2006</v>
      </c>
      <c r="G94" s="1" t="s">
        <v>39</v>
      </c>
      <c r="H94" s="1" t="s">
        <v>43</v>
      </c>
      <c r="I94" s="1" t="str">
        <v>residential</v>
      </c>
      <c r="J94" s="1">
        <v>1</v>
      </c>
      <c r="K94" s="1">
        <v>11</v>
      </c>
      <c r="L94" s="1">
        <v>11</v>
      </c>
      <c r="M94" s="1">
        <v>0</v>
      </c>
      <c r="N94" s="1">
        <v>0</v>
      </c>
      <c r="O94" s="1">
        <v>1</v>
      </c>
    </row>
    <row r="95" spans="1:15" hidden="1" x14ac:dyDescent="0.25">
      <c r="A95" s="1" t="s">
        <v>156</v>
      </c>
      <c r="B95" s="1" t="s">
        <v>157</v>
      </c>
      <c r="C95" s="1">
        <v>296.7</v>
      </c>
      <c r="D95" s="1">
        <v>974</v>
      </c>
      <c r="E95" s="1">
        <v>57</v>
      </c>
      <c r="F95" s="1">
        <v>2008</v>
      </c>
      <c r="G95" s="1" t="s">
        <v>17</v>
      </c>
      <c r="H95" s="1" t="s">
        <v>18</v>
      </c>
      <c r="I95" s="1" t="str">
        <v>office</v>
      </c>
      <c r="J95" s="1">
        <v>1</v>
      </c>
      <c r="K95" s="1">
        <v>6</v>
      </c>
      <c r="L95" s="1">
        <v>6</v>
      </c>
      <c r="M95" s="1">
        <v>0</v>
      </c>
      <c r="N95" s="1">
        <v>0</v>
      </c>
      <c r="O95" s="1">
        <v>1</v>
      </c>
    </row>
    <row r="96" spans="1:15" hidden="1" x14ac:dyDescent="0.25">
      <c r="A96" s="1" t="s">
        <v>158</v>
      </c>
      <c r="B96" s="1" t="s">
        <v>159</v>
      </c>
      <c r="C96" s="1">
        <v>296.3</v>
      </c>
      <c r="D96" s="1">
        <v>972</v>
      </c>
      <c r="E96" s="1">
        <v>73</v>
      </c>
      <c r="F96" s="1">
        <v>1993</v>
      </c>
      <c r="G96" s="1" t="s">
        <v>33</v>
      </c>
      <c r="H96" s="1" t="s">
        <v>23</v>
      </c>
      <c r="I96" s="1" t="str">
        <v>hotel/office</v>
      </c>
      <c r="J96" s="1">
        <v>2</v>
      </c>
      <c r="K96" s="1">
        <v>14</v>
      </c>
      <c r="L96" s="1">
        <v>12</v>
      </c>
      <c r="M96" s="1">
        <v>2</v>
      </c>
      <c r="N96" s="1">
        <v>1</v>
      </c>
      <c r="O96" s="1">
        <v>2</v>
      </c>
    </row>
    <row r="97" spans="1:15" hidden="1" x14ac:dyDescent="0.25">
      <c r="A97" s="1" t="s">
        <v>160</v>
      </c>
      <c r="B97" s="1" t="s">
        <v>37</v>
      </c>
      <c r="C97" s="1">
        <v>296.2</v>
      </c>
      <c r="D97" s="1">
        <v>972</v>
      </c>
      <c r="E97" s="1">
        <v>66</v>
      </c>
      <c r="F97" s="1">
        <v>2014</v>
      </c>
      <c r="G97" s="1" t="s">
        <v>17</v>
      </c>
      <c r="H97" s="1" t="s">
        <v>124</v>
      </c>
      <c r="I97" s="1" t="str">
        <v>residential/hotel/office</v>
      </c>
      <c r="J97" s="1">
        <v>3</v>
      </c>
      <c r="K97" s="1">
        <v>28</v>
      </c>
      <c r="L97" s="1">
        <v>24</v>
      </c>
      <c r="M97" s="1">
        <v>4</v>
      </c>
      <c r="N97" s="1">
        <v>2</v>
      </c>
      <c r="O97" s="1">
        <v>3</v>
      </c>
    </row>
    <row r="98" spans="1:15" hidden="1" x14ac:dyDescent="0.25">
      <c r="A98" s="1" t="s">
        <v>161</v>
      </c>
      <c r="B98" s="1" t="s">
        <v>9</v>
      </c>
      <c r="C98" s="1">
        <v>296</v>
      </c>
      <c r="D98" s="1">
        <v>971</v>
      </c>
      <c r="E98" s="1">
        <v>63</v>
      </c>
      <c r="F98" s="1">
        <v>2008</v>
      </c>
      <c r="G98" s="1" t="s">
        <v>39</v>
      </c>
      <c r="H98" s="1" t="s">
        <v>43</v>
      </c>
      <c r="I98" s="1" t="str">
        <v>residential</v>
      </c>
      <c r="J98" s="1">
        <v>1</v>
      </c>
      <c r="K98" s="1">
        <v>11</v>
      </c>
      <c r="L98" s="1">
        <v>11</v>
      </c>
      <c r="M98" s="1">
        <v>0</v>
      </c>
      <c r="N98" s="1">
        <v>0</v>
      </c>
      <c r="O98" s="1">
        <v>1</v>
      </c>
    </row>
    <row r="99" spans="1:15" hidden="1" x14ac:dyDescent="0.25">
      <c r="A99" s="1" t="s">
        <v>162</v>
      </c>
      <c r="B99" s="1" t="s">
        <v>9</v>
      </c>
      <c r="C99" s="1">
        <v>294</v>
      </c>
      <c r="D99" s="1">
        <v>965</v>
      </c>
      <c r="E99" s="1">
        <v>66</v>
      </c>
      <c r="F99" s="1">
        <v>2011</v>
      </c>
      <c r="G99" s="1" t="s">
        <v>39</v>
      </c>
      <c r="H99" s="1" t="s">
        <v>60</v>
      </c>
      <c r="I99" s="1" t="str">
        <v>hotel</v>
      </c>
      <c r="J99" s="1">
        <v>1</v>
      </c>
      <c r="K99" s="1">
        <v>5</v>
      </c>
      <c r="L99" s="1">
        <v>5</v>
      </c>
      <c r="M99" s="1">
        <v>0</v>
      </c>
      <c r="N99" s="1">
        <v>0</v>
      </c>
      <c r="O99" s="1">
        <v>1</v>
      </c>
    </row>
    <row r="100" spans="1:15" x14ac:dyDescent="0.25">
      <c r="A100" s="1" t="s">
        <v>163</v>
      </c>
      <c r="B100" s="1" t="s">
        <v>32</v>
      </c>
      <c r="C100" s="1">
        <v>292.89999999999998</v>
      </c>
      <c r="D100" s="1">
        <v>961</v>
      </c>
      <c r="E100" s="1">
        <v>65</v>
      </c>
      <c r="F100" s="1">
        <v>1990</v>
      </c>
      <c r="G100" s="1" t="s">
        <v>39</v>
      </c>
      <c r="H100" s="1" t="s">
        <v>18</v>
      </c>
      <c r="I100" s="1" t="str">
        <v>office</v>
      </c>
      <c r="J100" s="1">
        <v>1</v>
      </c>
      <c r="K100" s="1">
        <v>6</v>
      </c>
      <c r="L100" s="1">
        <v>6</v>
      </c>
      <c r="M100" s="1">
        <v>0</v>
      </c>
      <c r="N100" s="1">
        <v>0</v>
      </c>
      <c r="O100" s="1">
        <v>1</v>
      </c>
    </row>
    <row r="101" spans="1:15" x14ac:dyDescent="0.25">
      <c r="A101" s="1" t="s">
        <v>164</v>
      </c>
      <c r="B101" s="1" t="s">
        <v>51</v>
      </c>
      <c r="C101" s="1">
        <v>292.2</v>
      </c>
      <c r="D101" s="1">
        <v>959</v>
      </c>
      <c r="E101" s="1">
        <v>74</v>
      </c>
      <c r="F101" s="1">
        <v>2010</v>
      </c>
      <c r="G101" s="1" t="s">
        <v>39</v>
      </c>
      <c r="H101" s="1" t="s">
        <v>69</v>
      </c>
      <c r="I101" s="1" t="str">
        <v>residential/office</v>
      </c>
      <c r="J101" s="1">
        <v>2</v>
      </c>
      <c r="K101" s="1">
        <v>20</v>
      </c>
      <c r="L101" s="1">
        <v>18</v>
      </c>
      <c r="M101" s="1">
        <v>2</v>
      </c>
      <c r="N101" s="1">
        <v>1</v>
      </c>
      <c r="O101" s="1">
        <v>2</v>
      </c>
    </row>
    <row r="103" spans="1:15" x14ac:dyDescent="0.25">
      <c r="J103" s="1">
        <v>1</v>
      </c>
      <c r="K103" s="1">
        <f t="array" ref="K103">SUM(IF(J$2:J$101=J103,1))</f>
        <v>63</v>
      </c>
      <c r="L103" s="1">
        <f t="array" ref="L103:L106">INDEX(SUM(IF(J2:J101=J103,1)),ROW()-102,0)</f>
        <v>63</v>
      </c>
    </row>
    <row r="104" spans="1:15" x14ac:dyDescent="0.25">
      <c r="J104" s="1">
        <v>2</v>
      </c>
      <c r="K104" s="1">
        <f t="array" ref="K104">SUM(IF(J$2:J$101=J104,1))</f>
        <v>28</v>
      </c>
      <c r="L104" s="1" t="e">
        <v>#REF!</v>
      </c>
    </row>
    <row r="105" spans="1:15" x14ac:dyDescent="0.25">
      <c r="J105" s="1">
        <v>3</v>
      </c>
      <c r="K105" s="1">
        <f t="array" ref="K105">SUM(IF(J$2:J$101=J105,1))</f>
        <v>7</v>
      </c>
      <c r="L105" s="1" t="e">
        <v>#REF!</v>
      </c>
    </row>
    <row r="106" spans="1:15" x14ac:dyDescent="0.25">
      <c r="J106" s="1">
        <v>4</v>
      </c>
      <c r="K106" s="1">
        <f t="array" ref="K106">SUM(IF(J$2:J$101=J106,1))</f>
        <v>2</v>
      </c>
      <c r="L106" s="1" t="e">
        <v>#REF!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2" sqref="I2"/>
    </sheetView>
  </sheetViews>
  <sheetFormatPr defaultRowHeight="15" x14ac:dyDescent="0.25"/>
  <cols>
    <col min="1" max="1" width="30.85546875" style="1" customWidth="1"/>
    <col min="2" max="2" width="18.28515625" style="1" bestFit="1" customWidth="1"/>
    <col min="3" max="5" width="9.140625" style="1" customWidth="1"/>
    <col min="6" max="6" width="10.7109375" style="1" customWidth="1"/>
    <col min="7" max="7" width="14.140625" style="1" bestFit="1" customWidth="1"/>
    <col min="8" max="8" width="24.7109375" style="1" customWidth="1"/>
    <col min="9" max="10" width="9.140625" style="1"/>
    <col min="11" max="12" width="14.42578125" style="1" customWidth="1"/>
    <col min="13" max="15" width="9.140625" style="1"/>
    <col min="16" max="16" width="17.85546875" style="1" bestFit="1" customWidth="1"/>
    <col min="17" max="16384" width="9.140625" style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165</v>
      </c>
      <c r="M1" s="1" t="s">
        <v>166</v>
      </c>
    </row>
    <row r="2" spans="1:19" x14ac:dyDescent="0.25">
      <c r="A2" s="1" t="s">
        <v>8</v>
      </c>
      <c r="B2" s="1" t="s">
        <v>9</v>
      </c>
      <c r="C2" s="1">
        <v>828</v>
      </c>
      <c r="D2" s="1">
        <v>2717</v>
      </c>
      <c r="E2" s="1">
        <v>163</v>
      </c>
      <c r="F2" s="1">
        <v>2010</v>
      </c>
      <c r="G2" s="1" t="s">
        <v>10</v>
      </c>
      <c r="H2" s="1" t="s">
        <v>11</v>
      </c>
      <c r="I2" s="1">
        <f t="array" ref="I2:I101">LEN(B2:B101)</f>
        <v>11</v>
      </c>
      <c r="J2" s="1">
        <f t="array" ref="J2:J101">LEN(B2:B101)-5</f>
        <v>6</v>
      </c>
      <c r="K2" s="1" t="str">
        <f t="array" ref="K2:K101">LEFT(B2:B101,LEN(B2:B101)-5)</f>
        <v xml:space="preserve">Dubai </v>
      </c>
      <c r="L2" s="1">
        <f t="array" ref="L2:L101">LEN(LEFT(B2:B101,LEN(B2:B101)-5))</f>
        <v>6</v>
      </c>
      <c r="M2" s="1" t="str">
        <f t="array" ref="M2:M101">RIGHT(B2:B101,3)</f>
        <v xml:space="preserve">E) </v>
      </c>
      <c r="N2" s="1" t="str">
        <f t="array" ref="N2:N101">RIGHT(B2:B101,4)</f>
        <v xml:space="preserve">AE) </v>
      </c>
      <c r="O2" s="1" t="str">
        <f t="array" ref="O2:O101">LEFT(RIGHT(B2:B101,4),2)</f>
        <v>AE</v>
      </c>
      <c r="P2" s="1" t="str">
        <f t="array" ref="P2:P101">TRIM(B2:B101)</f>
        <v>Dubai (AE)</v>
      </c>
      <c r="Q2" s="1" t="str">
        <f t="array" ref="Q2:Q101">RIGHT(P2:P101,3)</f>
        <v>AE)</v>
      </c>
      <c r="R2" s="1" t="str">
        <f t="array" ref="R2:R101">RIGHT(TRIM(B2:B101),3)</f>
        <v>AE)</v>
      </c>
      <c r="S2" s="1" t="str">
        <f t="array" ref="S2:S101">LEFT(RIGHT(TRIM(B2:B101),3),2)</f>
        <v>AE</v>
      </c>
    </row>
    <row r="3" spans="1:19" x14ac:dyDescent="0.25">
      <c r="A3" s="1" t="s">
        <v>12</v>
      </c>
      <c r="B3" s="1" t="s">
        <v>13</v>
      </c>
      <c r="C3" s="1">
        <v>601</v>
      </c>
      <c r="D3" s="1">
        <v>1972</v>
      </c>
      <c r="E3" s="1">
        <v>120</v>
      </c>
      <c r="F3" s="1">
        <v>2012</v>
      </c>
      <c r="G3" s="1" t="s">
        <v>10</v>
      </c>
      <c r="H3" s="1" t="s">
        <v>14</v>
      </c>
      <c r="I3" s="1">
        <v>11</v>
      </c>
      <c r="J3" s="1">
        <v>6</v>
      </c>
      <c r="K3" s="1" t="str">
        <v xml:space="preserve">Mecca </v>
      </c>
      <c r="L3" s="1">
        <v>6</v>
      </c>
      <c r="M3" s="1" t="str">
        <v xml:space="preserve">A) </v>
      </c>
      <c r="N3" s="1" t="str">
        <v xml:space="preserve">SA) </v>
      </c>
      <c r="O3" s="1" t="str">
        <v>SA</v>
      </c>
      <c r="P3" s="1" t="str">
        <v>Mecca (SA)</v>
      </c>
      <c r="Q3" s="1" t="str">
        <v>SA)</v>
      </c>
      <c r="R3" s="1" t="str">
        <v>SA)</v>
      </c>
      <c r="S3" s="1" t="str">
        <v>SA</v>
      </c>
    </row>
    <row r="4" spans="1:19" x14ac:dyDescent="0.25">
      <c r="A4" s="1" t="s">
        <v>15</v>
      </c>
      <c r="B4" s="1" t="s">
        <v>16</v>
      </c>
      <c r="C4" s="1">
        <v>541.29999999999995</v>
      </c>
      <c r="D4" s="1">
        <v>1776</v>
      </c>
      <c r="E4" s="1">
        <v>94</v>
      </c>
      <c r="F4" s="1">
        <v>2014</v>
      </c>
      <c r="G4" s="1" t="s">
        <v>17</v>
      </c>
      <c r="H4" s="1" t="s">
        <v>18</v>
      </c>
      <c r="I4" s="1">
        <v>19</v>
      </c>
      <c r="J4" s="1">
        <v>14</v>
      </c>
      <c r="K4" s="1" t="str">
        <v xml:space="preserve">New York City </v>
      </c>
      <c r="L4" s="1">
        <v>14</v>
      </c>
      <c r="M4" s="1" t="str">
        <v xml:space="preserve">S) </v>
      </c>
      <c r="N4" s="1" t="str">
        <v xml:space="preserve">US) </v>
      </c>
      <c r="O4" s="1" t="str">
        <v>US</v>
      </c>
      <c r="P4" s="1" t="str">
        <v>New York City (US)</v>
      </c>
      <c r="Q4" s="1" t="str">
        <v>US)</v>
      </c>
      <c r="R4" s="1" t="str">
        <v>US)</v>
      </c>
      <c r="S4" s="1" t="str">
        <v>US</v>
      </c>
    </row>
    <row r="5" spans="1:19" x14ac:dyDescent="0.25">
      <c r="A5" s="1" t="s">
        <v>19</v>
      </c>
      <c r="B5" s="1" t="s">
        <v>20</v>
      </c>
      <c r="C5" s="1">
        <v>508</v>
      </c>
      <c r="D5" s="1">
        <v>1667</v>
      </c>
      <c r="E5" s="1">
        <v>101</v>
      </c>
      <c r="F5" s="1">
        <v>2004</v>
      </c>
      <c r="G5" s="1" t="s">
        <v>17</v>
      </c>
      <c r="H5" s="1" t="s">
        <v>18</v>
      </c>
      <c r="I5" s="1">
        <v>12</v>
      </c>
      <c r="J5" s="1">
        <v>7</v>
      </c>
      <c r="K5" s="1" t="str">
        <v xml:space="preserve">Taipei </v>
      </c>
      <c r="L5" s="1">
        <v>7</v>
      </c>
      <c r="M5" s="1" t="str">
        <v xml:space="preserve">W) </v>
      </c>
      <c r="N5" s="1" t="str">
        <v xml:space="preserve">TW) </v>
      </c>
      <c r="O5" s="1" t="str">
        <v>TW</v>
      </c>
      <c r="P5" s="1" t="str">
        <v>Taipei (TW)</v>
      </c>
      <c r="Q5" s="1" t="str">
        <v>TW)</v>
      </c>
      <c r="R5" s="1" t="str">
        <v>TW)</v>
      </c>
      <c r="S5" s="1" t="str">
        <v>TW</v>
      </c>
    </row>
    <row r="6" spans="1:19" hidden="1" x14ac:dyDescent="0.25">
      <c r="A6" s="1" t="s">
        <v>21</v>
      </c>
      <c r="B6" s="1" t="s">
        <v>22</v>
      </c>
      <c r="C6" s="1">
        <v>492</v>
      </c>
      <c r="D6" s="1">
        <v>1614</v>
      </c>
      <c r="E6" s="1">
        <v>101</v>
      </c>
      <c r="F6" s="1">
        <v>2008</v>
      </c>
      <c r="G6" s="1" t="s">
        <v>17</v>
      </c>
      <c r="H6" s="1" t="s">
        <v>23</v>
      </c>
      <c r="I6" s="1">
        <v>14</v>
      </c>
      <c r="J6" s="1">
        <v>9</v>
      </c>
      <c r="K6" s="1" t="str">
        <v xml:space="preserve">Shanghai </v>
      </c>
      <c r="L6" s="1">
        <v>9</v>
      </c>
      <c r="M6" s="1" t="str">
        <v xml:space="preserve">N) </v>
      </c>
      <c r="N6" s="1" t="str">
        <v xml:space="preserve">CN) </v>
      </c>
      <c r="O6" s="1" t="str">
        <v>CN</v>
      </c>
      <c r="P6" s="1" t="str">
        <v>Shanghai (CN)</v>
      </c>
      <c r="Q6" s="1" t="str">
        <v>CN)</v>
      </c>
      <c r="R6" s="1" t="str">
        <v>CN)</v>
      </c>
      <c r="S6" s="1" t="str">
        <v>CN</v>
      </c>
    </row>
    <row r="7" spans="1:19" hidden="1" x14ac:dyDescent="0.25">
      <c r="A7" s="1" t="s">
        <v>24</v>
      </c>
      <c r="B7" s="1" t="s">
        <v>25</v>
      </c>
      <c r="C7" s="1">
        <v>484</v>
      </c>
      <c r="D7" s="1">
        <v>1588</v>
      </c>
      <c r="E7" s="1">
        <v>108</v>
      </c>
      <c r="F7" s="1">
        <v>2010</v>
      </c>
      <c r="G7" s="1" t="s">
        <v>17</v>
      </c>
      <c r="H7" s="1" t="s">
        <v>23</v>
      </c>
      <c r="I7" s="1">
        <v>15</v>
      </c>
      <c r="J7" s="1">
        <v>10</v>
      </c>
      <c r="K7" s="1" t="str">
        <v xml:space="preserve">Hong Kong </v>
      </c>
      <c r="L7" s="1">
        <v>10</v>
      </c>
      <c r="M7" s="1" t="str">
        <v xml:space="preserve">N) </v>
      </c>
      <c r="N7" s="1" t="str">
        <v xml:space="preserve">CN) </v>
      </c>
      <c r="O7" s="1" t="str">
        <v>CN</v>
      </c>
      <c r="P7" s="1" t="str">
        <v>Hong Kong (CN)</v>
      </c>
      <c r="Q7" s="1" t="str">
        <v>CN)</v>
      </c>
      <c r="R7" s="1" t="str">
        <v>CN)</v>
      </c>
      <c r="S7" s="1" t="str">
        <v>CN</v>
      </c>
    </row>
    <row r="8" spans="1:19" hidden="1" x14ac:dyDescent="0.25">
      <c r="A8" s="1" t="s">
        <v>26</v>
      </c>
      <c r="B8" s="1" t="s">
        <v>27</v>
      </c>
      <c r="C8" s="1">
        <v>451.9</v>
      </c>
      <c r="D8" s="1">
        <v>1483</v>
      </c>
      <c r="E8" s="1">
        <v>88</v>
      </c>
      <c r="F8" s="1">
        <v>1998</v>
      </c>
      <c r="G8" s="1" t="s">
        <v>17</v>
      </c>
      <c r="H8" s="1" t="s">
        <v>18</v>
      </c>
      <c r="I8" s="1">
        <v>18</v>
      </c>
      <c r="J8" s="1">
        <v>13</v>
      </c>
      <c r="K8" s="1" t="str">
        <v xml:space="preserve">Kuala Lumpur </v>
      </c>
      <c r="L8" s="1">
        <v>13</v>
      </c>
      <c r="M8" s="1" t="str">
        <v xml:space="preserve">Y) </v>
      </c>
      <c r="N8" s="1" t="str">
        <v xml:space="preserve">MY) </v>
      </c>
      <c r="O8" s="1" t="str">
        <v>MY</v>
      </c>
      <c r="P8" s="1" t="str">
        <v>Kuala Lumpur (MY)</v>
      </c>
      <c r="Q8" s="1" t="str">
        <v>MY)</v>
      </c>
      <c r="R8" s="1" t="str">
        <v>MY)</v>
      </c>
      <c r="S8" s="1" t="str">
        <v>MY</v>
      </c>
    </row>
    <row r="9" spans="1:19" hidden="1" x14ac:dyDescent="0.25">
      <c r="A9" s="1" t="s">
        <v>28</v>
      </c>
      <c r="B9" s="1" t="s">
        <v>27</v>
      </c>
      <c r="C9" s="1">
        <v>451.9</v>
      </c>
      <c r="D9" s="1">
        <v>1483</v>
      </c>
      <c r="E9" s="1">
        <v>88</v>
      </c>
      <c r="F9" s="1">
        <v>1998</v>
      </c>
      <c r="G9" s="1" t="s">
        <v>17</v>
      </c>
      <c r="H9" s="1" t="s">
        <v>18</v>
      </c>
      <c r="I9" s="1">
        <v>18</v>
      </c>
      <c r="J9" s="1">
        <v>13</v>
      </c>
      <c r="K9" s="1" t="str">
        <v xml:space="preserve">Kuala Lumpur </v>
      </c>
      <c r="L9" s="1">
        <v>13</v>
      </c>
      <c r="M9" s="1" t="str">
        <v xml:space="preserve">Y) </v>
      </c>
      <c r="N9" s="1" t="str">
        <v xml:space="preserve">MY) </v>
      </c>
      <c r="O9" s="1" t="str">
        <v>MY</v>
      </c>
      <c r="P9" s="1" t="str">
        <v>Kuala Lumpur (MY)</v>
      </c>
      <c r="Q9" s="1" t="str">
        <v>MY)</v>
      </c>
      <c r="R9" s="1" t="str">
        <v>MY)</v>
      </c>
      <c r="S9" s="1" t="str">
        <v>MY</v>
      </c>
    </row>
    <row r="10" spans="1:19" hidden="1" x14ac:dyDescent="0.25">
      <c r="A10" s="1" t="s">
        <v>29</v>
      </c>
      <c r="B10" s="1" t="s">
        <v>30</v>
      </c>
      <c r="C10" s="1">
        <v>450</v>
      </c>
      <c r="D10" s="1">
        <v>1476</v>
      </c>
      <c r="E10" s="1">
        <v>66</v>
      </c>
      <c r="F10" s="1">
        <v>2010</v>
      </c>
      <c r="G10" s="1" t="s">
        <v>17</v>
      </c>
      <c r="H10" s="1" t="s">
        <v>23</v>
      </c>
      <c r="I10" s="1">
        <v>13</v>
      </c>
      <c r="J10" s="1">
        <v>8</v>
      </c>
      <c r="K10" s="1" t="str">
        <v xml:space="preserve">Nanjing </v>
      </c>
      <c r="L10" s="1">
        <v>8</v>
      </c>
      <c r="M10" s="1" t="str">
        <v xml:space="preserve">N) </v>
      </c>
      <c r="N10" s="1" t="str">
        <v xml:space="preserve">CN) </v>
      </c>
      <c r="O10" s="1" t="str">
        <v>CN</v>
      </c>
      <c r="P10" s="1" t="str">
        <v>Nanjing (CN)</v>
      </c>
      <c r="Q10" s="1" t="str">
        <v>CN)</v>
      </c>
      <c r="R10" s="1" t="str">
        <v>CN)</v>
      </c>
      <c r="S10" s="1" t="str">
        <v>CN</v>
      </c>
    </row>
    <row r="11" spans="1:19" hidden="1" x14ac:dyDescent="0.25">
      <c r="A11" s="1" t="s">
        <v>31</v>
      </c>
      <c r="B11" s="1" t="s">
        <v>32</v>
      </c>
      <c r="C11" s="1">
        <v>442.1</v>
      </c>
      <c r="D11" s="1">
        <v>1451</v>
      </c>
      <c r="E11" s="1">
        <v>108</v>
      </c>
      <c r="F11" s="1">
        <v>1974</v>
      </c>
      <c r="G11" s="1" t="s">
        <v>33</v>
      </c>
      <c r="H11" s="1" t="s">
        <v>18</v>
      </c>
      <c r="I11" s="1">
        <v>13</v>
      </c>
      <c r="J11" s="1">
        <v>8</v>
      </c>
      <c r="K11" s="1" t="str">
        <v xml:space="preserve">Chicago </v>
      </c>
      <c r="L11" s="1">
        <v>8</v>
      </c>
      <c r="M11" s="1" t="str">
        <v xml:space="preserve">S) </v>
      </c>
      <c r="N11" s="1" t="str">
        <v xml:space="preserve">US) </v>
      </c>
      <c r="O11" s="1" t="str">
        <v>US</v>
      </c>
      <c r="P11" s="1" t="str">
        <v>Chicago (US)</v>
      </c>
      <c r="Q11" s="1" t="str">
        <v>US)</v>
      </c>
      <c r="R11" s="1" t="str">
        <v>US)</v>
      </c>
      <c r="S11" s="1" t="str">
        <v>US</v>
      </c>
    </row>
    <row r="12" spans="1:19" hidden="1" x14ac:dyDescent="0.25">
      <c r="A12" s="1" t="s">
        <v>34</v>
      </c>
      <c r="B12" s="1" t="s">
        <v>35</v>
      </c>
      <c r="C12" s="1">
        <v>441.8</v>
      </c>
      <c r="D12" s="1">
        <v>1449</v>
      </c>
      <c r="E12" s="1">
        <v>100</v>
      </c>
      <c r="F12" s="1">
        <v>2011</v>
      </c>
      <c r="G12" s="1" t="s">
        <v>17</v>
      </c>
      <c r="H12" s="1" t="s">
        <v>23</v>
      </c>
      <c r="I12" s="1">
        <v>14</v>
      </c>
      <c r="J12" s="1">
        <v>9</v>
      </c>
      <c r="K12" s="1" t="str">
        <v xml:space="preserve">Shenzhen </v>
      </c>
      <c r="L12" s="1">
        <v>9</v>
      </c>
      <c r="M12" s="1" t="str">
        <v xml:space="preserve">N) </v>
      </c>
      <c r="N12" s="1" t="str">
        <v xml:space="preserve">CN) </v>
      </c>
      <c r="O12" s="1" t="str">
        <v>CN</v>
      </c>
      <c r="P12" s="1" t="str">
        <v>Shenzhen (CN)</v>
      </c>
      <c r="Q12" s="1" t="str">
        <v>CN)</v>
      </c>
      <c r="R12" s="1" t="str">
        <v>CN)</v>
      </c>
      <c r="S12" s="1" t="str">
        <v>CN</v>
      </c>
    </row>
    <row r="13" spans="1:19" hidden="1" x14ac:dyDescent="0.25">
      <c r="A13" s="1" t="s">
        <v>36</v>
      </c>
      <c r="B13" s="1" t="s">
        <v>37</v>
      </c>
      <c r="C13" s="1">
        <v>438.6</v>
      </c>
      <c r="D13" s="1">
        <v>1439</v>
      </c>
      <c r="E13" s="1">
        <v>103</v>
      </c>
      <c r="F13" s="1">
        <v>2010</v>
      </c>
      <c r="G13" s="1" t="s">
        <v>17</v>
      </c>
      <c r="H13" s="1" t="s">
        <v>23</v>
      </c>
      <c r="I13" s="1">
        <v>15</v>
      </c>
      <c r="J13" s="1">
        <v>10</v>
      </c>
      <c r="K13" s="1" t="str">
        <v xml:space="preserve">Guangzhou </v>
      </c>
      <c r="L13" s="1">
        <v>10</v>
      </c>
      <c r="M13" s="1" t="str">
        <v xml:space="preserve">N) </v>
      </c>
      <c r="N13" s="1" t="str">
        <v xml:space="preserve">CN) </v>
      </c>
      <c r="O13" s="1" t="str">
        <v>CN</v>
      </c>
      <c r="P13" s="1" t="str">
        <v>Guangzhou (CN)</v>
      </c>
      <c r="Q13" s="1" t="str">
        <v>CN)</v>
      </c>
      <c r="R13" s="1" t="str">
        <v>CN)</v>
      </c>
      <c r="S13" s="1" t="str">
        <v>CN</v>
      </c>
    </row>
    <row r="14" spans="1:19" hidden="1" x14ac:dyDescent="0.25">
      <c r="A14" s="1" t="s">
        <v>38</v>
      </c>
      <c r="B14" s="1" t="s">
        <v>32</v>
      </c>
      <c r="C14" s="1">
        <v>423.2</v>
      </c>
      <c r="D14" s="1">
        <v>1389</v>
      </c>
      <c r="E14" s="1">
        <v>98</v>
      </c>
      <c r="F14" s="1">
        <v>2009</v>
      </c>
      <c r="G14" s="1" t="s">
        <v>39</v>
      </c>
      <c r="H14" s="1" t="s">
        <v>40</v>
      </c>
      <c r="I14" s="1">
        <v>13</v>
      </c>
      <c r="J14" s="1">
        <v>8</v>
      </c>
      <c r="K14" s="1" t="str">
        <v xml:space="preserve">Chicago </v>
      </c>
      <c r="L14" s="1">
        <v>8</v>
      </c>
      <c r="M14" s="1" t="str">
        <v xml:space="preserve">S) </v>
      </c>
      <c r="N14" s="1" t="str">
        <v xml:space="preserve">US) </v>
      </c>
      <c r="O14" s="1" t="str">
        <v>US</v>
      </c>
      <c r="P14" s="1" t="str">
        <v>Chicago (US)</v>
      </c>
      <c r="Q14" s="1" t="str">
        <v>US)</v>
      </c>
      <c r="R14" s="1" t="str">
        <v>US)</v>
      </c>
      <c r="S14" s="1" t="str">
        <v>US</v>
      </c>
    </row>
    <row r="15" spans="1:19" hidden="1" x14ac:dyDescent="0.25">
      <c r="A15" s="1" t="s">
        <v>41</v>
      </c>
      <c r="B15" s="1" t="s">
        <v>22</v>
      </c>
      <c r="C15" s="1">
        <v>420.5</v>
      </c>
      <c r="D15" s="1">
        <v>1380</v>
      </c>
      <c r="E15" s="1">
        <v>88</v>
      </c>
      <c r="F15" s="1">
        <v>1999</v>
      </c>
      <c r="G15" s="1" t="s">
        <v>17</v>
      </c>
      <c r="H15" s="1" t="s">
        <v>23</v>
      </c>
      <c r="I15" s="1">
        <v>14</v>
      </c>
      <c r="J15" s="1">
        <v>9</v>
      </c>
      <c r="K15" s="1" t="str">
        <v xml:space="preserve">Shanghai </v>
      </c>
      <c r="L15" s="1">
        <v>9</v>
      </c>
      <c r="M15" s="1" t="str">
        <v xml:space="preserve">N) </v>
      </c>
      <c r="N15" s="1" t="str">
        <v xml:space="preserve">CN) </v>
      </c>
      <c r="O15" s="1" t="str">
        <v>CN</v>
      </c>
      <c r="P15" s="1" t="str">
        <v>Shanghai (CN)</v>
      </c>
      <c r="Q15" s="1" t="str">
        <v>CN)</v>
      </c>
      <c r="R15" s="1" t="str">
        <v>CN)</v>
      </c>
      <c r="S15" s="1" t="str">
        <v>CN</v>
      </c>
    </row>
    <row r="16" spans="1:19" hidden="1" x14ac:dyDescent="0.25">
      <c r="A16" s="1" t="s">
        <v>42</v>
      </c>
      <c r="B16" s="1" t="s">
        <v>9</v>
      </c>
      <c r="C16" s="1">
        <v>413.4</v>
      </c>
      <c r="D16" s="1">
        <v>1356</v>
      </c>
      <c r="E16" s="1">
        <v>101</v>
      </c>
      <c r="F16" s="1">
        <v>2012</v>
      </c>
      <c r="G16" s="1" t="s">
        <v>10</v>
      </c>
      <c r="H16" s="1" t="s">
        <v>43</v>
      </c>
      <c r="I16" s="1">
        <v>11</v>
      </c>
      <c r="J16" s="1">
        <v>6</v>
      </c>
      <c r="K16" s="1" t="str">
        <v xml:space="preserve">Dubai </v>
      </c>
      <c r="L16" s="1">
        <v>6</v>
      </c>
      <c r="M16" s="1" t="str">
        <v xml:space="preserve">E) </v>
      </c>
      <c r="N16" s="1" t="str">
        <v xml:space="preserve">AE) </v>
      </c>
      <c r="O16" s="1" t="str">
        <v>AE</v>
      </c>
      <c r="P16" s="1" t="str">
        <v>Dubai (AE)</v>
      </c>
      <c r="Q16" s="1" t="str">
        <v>AE)</v>
      </c>
      <c r="R16" s="1" t="str">
        <v>AE)</v>
      </c>
      <c r="S16" s="1" t="str">
        <v>AE</v>
      </c>
    </row>
    <row r="17" spans="1:19" hidden="1" x14ac:dyDescent="0.25">
      <c r="A17" s="1" t="s">
        <v>44</v>
      </c>
      <c r="B17" s="1" t="s">
        <v>45</v>
      </c>
      <c r="C17" s="1">
        <v>412.6</v>
      </c>
      <c r="D17" s="1">
        <v>1354</v>
      </c>
      <c r="E17" s="1">
        <v>80</v>
      </c>
      <c r="F17" s="1">
        <v>2011</v>
      </c>
      <c r="G17" s="1" t="s">
        <v>39</v>
      </c>
      <c r="H17" s="1" t="s">
        <v>18</v>
      </c>
      <c r="I17" s="1">
        <v>17</v>
      </c>
      <c r="J17" s="1">
        <v>12</v>
      </c>
      <c r="K17" s="1" t="str">
        <v xml:space="preserve">Kuwait City </v>
      </c>
      <c r="L17" s="1">
        <v>12</v>
      </c>
      <c r="M17" s="1" t="str">
        <v xml:space="preserve">W) </v>
      </c>
      <c r="N17" s="1" t="str">
        <v xml:space="preserve">KW) </v>
      </c>
      <c r="O17" s="1" t="str">
        <v>KW</v>
      </c>
      <c r="P17" s="1" t="str">
        <v>Kuwait City (KW)</v>
      </c>
      <c r="Q17" s="1" t="str">
        <v>KW)</v>
      </c>
      <c r="R17" s="1" t="str">
        <v>KW)</v>
      </c>
      <c r="S17" s="1" t="str">
        <v>KW</v>
      </c>
    </row>
    <row r="18" spans="1:19" hidden="1" x14ac:dyDescent="0.25">
      <c r="A18" s="1" t="s">
        <v>46</v>
      </c>
      <c r="B18" s="1" t="s">
        <v>25</v>
      </c>
      <c r="C18" s="1">
        <v>412</v>
      </c>
      <c r="D18" s="1">
        <v>1352</v>
      </c>
      <c r="E18" s="1">
        <v>88</v>
      </c>
      <c r="F18" s="1">
        <v>2003</v>
      </c>
      <c r="G18" s="1" t="s">
        <v>17</v>
      </c>
      <c r="H18" s="1" t="s">
        <v>18</v>
      </c>
      <c r="I18" s="1">
        <v>15</v>
      </c>
      <c r="J18" s="1">
        <v>10</v>
      </c>
      <c r="K18" s="1" t="str">
        <v xml:space="preserve">Hong Kong </v>
      </c>
      <c r="L18" s="1">
        <v>10</v>
      </c>
      <c r="M18" s="1" t="str">
        <v xml:space="preserve">N) </v>
      </c>
      <c r="N18" s="1" t="str">
        <v xml:space="preserve">CN) </v>
      </c>
      <c r="O18" s="1" t="str">
        <v>CN</v>
      </c>
      <c r="P18" s="1" t="str">
        <v>Hong Kong (CN)</v>
      </c>
      <c r="Q18" s="1" t="str">
        <v>CN)</v>
      </c>
      <c r="R18" s="1" t="str">
        <v>CN)</v>
      </c>
      <c r="S18" s="1" t="str">
        <v>CN</v>
      </c>
    </row>
    <row r="19" spans="1:19" hidden="1" x14ac:dyDescent="0.25">
      <c r="A19" s="1" t="s">
        <v>47</v>
      </c>
      <c r="B19" s="1" t="s">
        <v>9</v>
      </c>
      <c r="C19" s="1">
        <v>392.4</v>
      </c>
      <c r="D19" s="1">
        <v>1287</v>
      </c>
      <c r="E19" s="1">
        <v>88</v>
      </c>
      <c r="F19" s="1">
        <v>2012</v>
      </c>
      <c r="G19" s="1" t="s">
        <v>39</v>
      </c>
      <c r="H19" s="1" t="s">
        <v>43</v>
      </c>
      <c r="I19" s="1">
        <v>11</v>
      </c>
      <c r="J19" s="1">
        <v>6</v>
      </c>
      <c r="K19" s="1" t="str">
        <v xml:space="preserve">Dubai </v>
      </c>
      <c r="L19" s="1">
        <v>6</v>
      </c>
      <c r="M19" s="1" t="str">
        <v xml:space="preserve">E) </v>
      </c>
      <c r="N19" s="1" t="str">
        <v xml:space="preserve">AE) </v>
      </c>
      <c r="O19" s="1" t="str">
        <v>AE</v>
      </c>
      <c r="P19" s="1" t="str">
        <v>Dubai (AE)</v>
      </c>
      <c r="Q19" s="1" t="str">
        <v>AE)</v>
      </c>
      <c r="R19" s="1" t="str">
        <v>AE)</v>
      </c>
      <c r="S19" s="1" t="str">
        <v>AE</v>
      </c>
    </row>
    <row r="20" spans="1:19" hidden="1" x14ac:dyDescent="0.25">
      <c r="A20" s="1" t="s">
        <v>48</v>
      </c>
      <c r="B20" s="1" t="s">
        <v>37</v>
      </c>
      <c r="C20" s="1">
        <v>390.2</v>
      </c>
      <c r="D20" s="1">
        <v>1280</v>
      </c>
      <c r="E20" s="1">
        <v>80</v>
      </c>
      <c r="F20" s="1">
        <v>1996</v>
      </c>
      <c r="G20" s="1" t="s">
        <v>39</v>
      </c>
      <c r="H20" s="1" t="s">
        <v>18</v>
      </c>
      <c r="I20" s="1">
        <v>15</v>
      </c>
      <c r="J20" s="1">
        <v>10</v>
      </c>
      <c r="K20" s="1" t="str">
        <v xml:space="preserve">Guangzhou </v>
      </c>
      <c r="L20" s="1">
        <v>10</v>
      </c>
      <c r="M20" s="1" t="str">
        <v xml:space="preserve">N) </v>
      </c>
      <c r="N20" s="1" t="str">
        <v xml:space="preserve">CN) </v>
      </c>
      <c r="O20" s="1" t="str">
        <v>CN</v>
      </c>
      <c r="P20" s="1" t="str">
        <v>Guangzhou (CN)</v>
      </c>
      <c r="Q20" s="1" t="str">
        <v>CN)</v>
      </c>
      <c r="R20" s="1" t="str">
        <v>CN)</v>
      </c>
      <c r="S20" s="1" t="str">
        <v>CN</v>
      </c>
    </row>
    <row r="21" spans="1:19" hidden="1" x14ac:dyDescent="0.25">
      <c r="A21" s="1" t="s">
        <v>49</v>
      </c>
      <c r="B21" s="1" t="s">
        <v>35</v>
      </c>
      <c r="C21" s="1">
        <v>384</v>
      </c>
      <c r="D21" s="1">
        <v>1260</v>
      </c>
      <c r="E21" s="1">
        <v>69</v>
      </c>
      <c r="F21" s="1">
        <v>1996</v>
      </c>
      <c r="G21" s="1" t="s">
        <v>17</v>
      </c>
      <c r="H21" s="1" t="s">
        <v>18</v>
      </c>
      <c r="I21" s="1">
        <v>14</v>
      </c>
      <c r="J21" s="1">
        <v>9</v>
      </c>
      <c r="K21" s="1" t="str">
        <v xml:space="preserve">Shenzhen </v>
      </c>
      <c r="L21" s="1">
        <v>9</v>
      </c>
      <c r="M21" s="1" t="str">
        <v xml:space="preserve">N) </v>
      </c>
      <c r="N21" s="1" t="str">
        <v xml:space="preserve">CN) </v>
      </c>
      <c r="O21" s="1" t="str">
        <v>CN</v>
      </c>
      <c r="P21" s="1" t="str">
        <v>Shenzhen (CN)</v>
      </c>
      <c r="Q21" s="1" t="str">
        <v>CN)</v>
      </c>
      <c r="R21" s="1" t="str">
        <v>CN)</v>
      </c>
      <c r="S21" s="1" t="str">
        <v>CN</v>
      </c>
    </row>
    <row r="22" spans="1:19" hidden="1" x14ac:dyDescent="0.25">
      <c r="A22" s="1" t="s">
        <v>50</v>
      </c>
      <c r="B22" s="1" t="s">
        <v>51</v>
      </c>
      <c r="C22" s="1">
        <v>381.2</v>
      </c>
      <c r="D22" s="1">
        <v>1251</v>
      </c>
      <c r="E22" s="1">
        <v>88</v>
      </c>
      <c r="F22" s="1">
        <v>2014</v>
      </c>
      <c r="G22" s="1" t="s">
        <v>39</v>
      </c>
      <c r="H22" s="1" t="s">
        <v>43</v>
      </c>
      <c r="I22" s="1">
        <v>15</v>
      </c>
      <c r="J22" s="1">
        <v>10</v>
      </c>
      <c r="K22" s="1" t="str">
        <v xml:space="preserve">Abu Dhabi </v>
      </c>
      <c r="L22" s="1">
        <v>10</v>
      </c>
      <c r="M22" s="1" t="str">
        <v xml:space="preserve">E) </v>
      </c>
      <c r="N22" s="1" t="str">
        <v xml:space="preserve">AE) </v>
      </c>
      <c r="O22" s="1" t="str">
        <v>AE</v>
      </c>
      <c r="P22" s="1" t="str">
        <v>Abu Dhabi (AE)</v>
      </c>
      <c r="Q22" s="1" t="str">
        <v>AE)</v>
      </c>
      <c r="R22" s="1" t="str">
        <v>AE)</v>
      </c>
      <c r="S22" s="1" t="str">
        <v>AE</v>
      </c>
    </row>
    <row r="23" spans="1:19" hidden="1" x14ac:dyDescent="0.25">
      <c r="A23" s="1" t="s">
        <v>52</v>
      </c>
      <c r="B23" s="1" t="s">
        <v>16</v>
      </c>
      <c r="C23" s="1">
        <v>381</v>
      </c>
      <c r="D23" s="1">
        <v>1250</v>
      </c>
      <c r="E23" s="1">
        <v>102</v>
      </c>
      <c r="F23" s="1">
        <v>1931</v>
      </c>
      <c r="G23" s="1" t="s">
        <v>33</v>
      </c>
      <c r="H23" s="1" t="s">
        <v>18</v>
      </c>
      <c r="I23" s="1">
        <v>19</v>
      </c>
      <c r="J23" s="1">
        <v>14</v>
      </c>
      <c r="K23" s="1" t="str">
        <v xml:space="preserve">New York City </v>
      </c>
      <c r="L23" s="1">
        <v>14</v>
      </c>
      <c r="M23" s="1" t="str">
        <v xml:space="preserve">S) </v>
      </c>
      <c r="N23" s="1" t="str">
        <v xml:space="preserve">US) </v>
      </c>
      <c r="O23" s="1" t="str">
        <v>US</v>
      </c>
      <c r="P23" s="1" t="str">
        <v>New York City (US)</v>
      </c>
      <c r="Q23" s="1" t="str">
        <v>US)</v>
      </c>
      <c r="R23" s="1" t="str">
        <v>US)</v>
      </c>
      <c r="S23" s="1" t="str">
        <v>US</v>
      </c>
    </row>
    <row r="24" spans="1:19" hidden="1" x14ac:dyDescent="0.25">
      <c r="A24" s="1" t="s">
        <v>53</v>
      </c>
      <c r="B24" s="1" t="s">
        <v>9</v>
      </c>
      <c r="C24" s="1">
        <v>380.5</v>
      </c>
      <c r="D24" s="1">
        <v>1248</v>
      </c>
      <c r="E24" s="1">
        <v>87</v>
      </c>
      <c r="F24" s="1">
        <v>2012</v>
      </c>
      <c r="G24" s="1" t="s">
        <v>39</v>
      </c>
      <c r="H24" s="1" t="s">
        <v>43</v>
      </c>
      <c r="I24" s="1">
        <v>11</v>
      </c>
      <c r="J24" s="1">
        <v>6</v>
      </c>
      <c r="K24" s="1" t="str">
        <v xml:space="preserve">Dubai </v>
      </c>
      <c r="L24" s="1">
        <v>6</v>
      </c>
      <c r="M24" s="1" t="str">
        <v xml:space="preserve">E) </v>
      </c>
      <c r="N24" s="1" t="str">
        <v xml:space="preserve">AE) </v>
      </c>
      <c r="O24" s="1" t="str">
        <v>AE</v>
      </c>
      <c r="P24" s="1" t="str">
        <v>Dubai (AE)</v>
      </c>
      <c r="Q24" s="1" t="str">
        <v>AE)</v>
      </c>
      <c r="R24" s="1" t="str">
        <v>AE)</v>
      </c>
      <c r="S24" s="1" t="str">
        <v>AE</v>
      </c>
    </row>
    <row r="25" spans="1:19" hidden="1" x14ac:dyDescent="0.25">
      <c r="A25" s="1" t="s">
        <v>54</v>
      </c>
      <c r="B25" s="1" t="s">
        <v>25</v>
      </c>
      <c r="C25" s="1">
        <v>373.9</v>
      </c>
      <c r="D25" s="1">
        <v>1227</v>
      </c>
      <c r="E25" s="1">
        <v>78</v>
      </c>
      <c r="F25" s="1">
        <v>1992</v>
      </c>
      <c r="G25" s="1" t="s">
        <v>39</v>
      </c>
      <c r="H25" s="1" t="s">
        <v>18</v>
      </c>
      <c r="I25" s="1">
        <v>15</v>
      </c>
      <c r="J25" s="1">
        <v>10</v>
      </c>
      <c r="K25" s="1" t="str">
        <v xml:space="preserve">Hong Kong </v>
      </c>
      <c r="L25" s="1">
        <v>10</v>
      </c>
      <c r="M25" s="1" t="str">
        <v xml:space="preserve">N) </v>
      </c>
      <c r="N25" s="1" t="str">
        <v xml:space="preserve">CN) </v>
      </c>
      <c r="O25" s="1" t="str">
        <v>CN</v>
      </c>
      <c r="P25" s="1" t="str">
        <v>Hong Kong (CN)</v>
      </c>
      <c r="Q25" s="1" t="str">
        <v>CN)</v>
      </c>
      <c r="R25" s="1" t="str">
        <v>CN)</v>
      </c>
      <c r="S25" s="1" t="str">
        <v>CN</v>
      </c>
    </row>
    <row r="26" spans="1:19" hidden="1" x14ac:dyDescent="0.25">
      <c r="A26" s="1" t="s">
        <v>55</v>
      </c>
      <c r="B26" s="1" t="s">
        <v>25</v>
      </c>
      <c r="C26" s="1">
        <v>367.4</v>
      </c>
      <c r="D26" s="1">
        <v>1205</v>
      </c>
      <c r="E26" s="1">
        <v>72</v>
      </c>
      <c r="F26" s="1">
        <v>1990</v>
      </c>
      <c r="G26" s="1" t="s">
        <v>17</v>
      </c>
      <c r="H26" s="1" t="s">
        <v>18</v>
      </c>
      <c r="I26" s="1">
        <v>15</v>
      </c>
      <c r="J26" s="1">
        <v>10</v>
      </c>
      <c r="K26" s="1" t="str">
        <v xml:space="preserve">Hong Kong </v>
      </c>
      <c r="L26" s="1">
        <v>10</v>
      </c>
      <c r="M26" s="1" t="str">
        <v xml:space="preserve">N) </v>
      </c>
      <c r="N26" s="1" t="str">
        <v xml:space="preserve">CN) </v>
      </c>
      <c r="O26" s="1" t="str">
        <v>CN</v>
      </c>
      <c r="P26" s="1" t="str">
        <v>Hong Kong (CN)</v>
      </c>
      <c r="Q26" s="1" t="str">
        <v>CN)</v>
      </c>
      <c r="R26" s="1" t="str">
        <v>CN)</v>
      </c>
      <c r="S26" s="1" t="str">
        <v>CN</v>
      </c>
    </row>
    <row r="27" spans="1:19" hidden="1" x14ac:dyDescent="0.25">
      <c r="A27" s="1" t="s">
        <v>56</v>
      </c>
      <c r="B27" s="1" t="s">
        <v>16</v>
      </c>
      <c r="C27" s="1">
        <v>365.8</v>
      </c>
      <c r="D27" s="1">
        <v>1200</v>
      </c>
      <c r="E27" s="1">
        <v>55</v>
      </c>
      <c r="F27" s="1">
        <v>2009</v>
      </c>
      <c r="G27" s="1" t="s">
        <v>17</v>
      </c>
      <c r="H27" s="1" t="s">
        <v>18</v>
      </c>
      <c r="I27" s="1">
        <v>19</v>
      </c>
      <c r="J27" s="1">
        <v>14</v>
      </c>
      <c r="K27" s="1" t="str">
        <v xml:space="preserve">New York City </v>
      </c>
      <c r="L27" s="1">
        <v>14</v>
      </c>
      <c r="M27" s="1" t="str">
        <v xml:space="preserve">S) </v>
      </c>
      <c r="N27" s="1" t="str">
        <v xml:space="preserve">US) </v>
      </c>
      <c r="O27" s="1" t="str">
        <v>US</v>
      </c>
      <c r="P27" s="1" t="str">
        <v>New York City (US)</v>
      </c>
      <c r="Q27" s="1" t="str">
        <v>US)</v>
      </c>
      <c r="R27" s="1" t="str">
        <v>US)</v>
      </c>
      <c r="S27" s="1" t="str">
        <v>US</v>
      </c>
    </row>
    <row r="28" spans="1:19" hidden="1" x14ac:dyDescent="0.25">
      <c r="A28" s="1" t="s">
        <v>57</v>
      </c>
      <c r="B28" s="1" t="s">
        <v>9</v>
      </c>
      <c r="C28" s="1">
        <v>360</v>
      </c>
      <c r="D28" s="1">
        <v>1181</v>
      </c>
      <c r="E28" s="1">
        <v>68</v>
      </c>
      <c r="F28" s="1">
        <v>2008</v>
      </c>
      <c r="G28" s="1" t="s">
        <v>39</v>
      </c>
      <c r="H28" s="1" t="s">
        <v>18</v>
      </c>
      <c r="I28" s="1">
        <v>11</v>
      </c>
      <c r="J28" s="1">
        <v>6</v>
      </c>
      <c r="K28" s="1" t="str">
        <v xml:space="preserve">Dubai </v>
      </c>
      <c r="L28" s="1">
        <v>6</v>
      </c>
      <c r="M28" s="1" t="str">
        <v xml:space="preserve">E) </v>
      </c>
      <c r="N28" s="1" t="str">
        <v xml:space="preserve">AE) </v>
      </c>
      <c r="O28" s="1" t="str">
        <v>AE</v>
      </c>
      <c r="P28" s="1" t="str">
        <v>Dubai (AE)</v>
      </c>
      <c r="Q28" s="1" t="str">
        <v>AE)</v>
      </c>
      <c r="R28" s="1" t="str">
        <v>AE)</v>
      </c>
      <c r="S28" s="1" t="str">
        <v>AE</v>
      </c>
    </row>
    <row r="29" spans="1:19" hidden="1" x14ac:dyDescent="0.25">
      <c r="A29" s="1" t="s">
        <v>58</v>
      </c>
      <c r="B29" s="1" t="s">
        <v>37</v>
      </c>
      <c r="C29" s="1">
        <v>360</v>
      </c>
      <c r="D29" s="1">
        <v>1181</v>
      </c>
      <c r="E29" s="1">
        <v>60</v>
      </c>
      <c r="F29" s="1">
        <v>2012</v>
      </c>
      <c r="G29" s="1" t="s">
        <v>39</v>
      </c>
      <c r="H29" s="1" t="s">
        <v>18</v>
      </c>
      <c r="I29" s="1">
        <v>15</v>
      </c>
      <c r="J29" s="1">
        <v>10</v>
      </c>
      <c r="K29" s="1" t="str">
        <v xml:space="preserve">Guangzhou </v>
      </c>
      <c r="L29" s="1">
        <v>10</v>
      </c>
      <c r="M29" s="1" t="str">
        <v xml:space="preserve">N) </v>
      </c>
      <c r="N29" s="1" t="str">
        <v xml:space="preserve">CN) </v>
      </c>
      <c r="O29" s="1" t="str">
        <v>CN</v>
      </c>
      <c r="P29" s="1" t="str">
        <v>Guangzhou (CN)</v>
      </c>
      <c r="Q29" s="1" t="str">
        <v>CN)</v>
      </c>
      <c r="R29" s="1" t="str">
        <v>CN)</v>
      </c>
      <c r="S29" s="1" t="str">
        <v>CN</v>
      </c>
    </row>
    <row r="30" spans="1:19" hidden="1" x14ac:dyDescent="0.25">
      <c r="A30" s="1" t="s">
        <v>59</v>
      </c>
      <c r="B30" s="1" t="s">
        <v>9</v>
      </c>
      <c r="C30" s="1">
        <v>355.4</v>
      </c>
      <c r="D30" s="1">
        <v>1166</v>
      </c>
      <c r="E30" s="1">
        <v>82</v>
      </c>
      <c r="F30" s="1">
        <v>2012</v>
      </c>
      <c r="G30" s="1" t="s">
        <v>39</v>
      </c>
      <c r="H30" s="1" t="s">
        <v>60</v>
      </c>
      <c r="I30" s="1">
        <v>11</v>
      </c>
      <c r="J30" s="1">
        <v>6</v>
      </c>
      <c r="K30" s="1" t="str">
        <v xml:space="preserve">Dubai </v>
      </c>
      <c r="L30" s="1">
        <v>6</v>
      </c>
      <c r="M30" s="1" t="str">
        <v xml:space="preserve">E) </v>
      </c>
      <c r="N30" s="1" t="str">
        <v xml:space="preserve">AE) </v>
      </c>
      <c r="O30" s="1" t="str">
        <v>AE</v>
      </c>
      <c r="P30" s="1" t="str">
        <v>Dubai (AE)</v>
      </c>
      <c r="Q30" s="1" t="str">
        <v>AE)</v>
      </c>
      <c r="R30" s="1" t="str">
        <v>AE)</v>
      </c>
      <c r="S30" s="1" t="str">
        <v>AE</v>
      </c>
    </row>
    <row r="31" spans="1:19" hidden="1" x14ac:dyDescent="0.25">
      <c r="A31" s="1" t="s">
        <v>61</v>
      </c>
      <c r="B31" s="1" t="s">
        <v>9</v>
      </c>
      <c r="C31" s="1">
        <v>355.4</v>
      </c>
      <c r="D31" s="1">
        <v>1166</v>
      </c>
      <c r="E31" s="1">
        <v>82</v>
      </c>
      <c r="F31" s="1">
        <v>2013</v>
      </c>
      <c r="G31" s="1" t="s">
        <v>39</v>
      </c>
      <c r="H31" s="1" t="s">
        <v>60</v>
      </c>
      <c r="I31" s="1">
        <v>11</v>
      </c>
      <c r="J31" s="1">
        <v>6</v>
      </c>
      <c r="K31" s="1" t="str">
        <v xml:space="preserve">Dubai </v>
      </c>
      <c r="L31" s="1">
        <v>6</v>
      </c>
      <c r="M31" s="1" t="str">
        <v xml:space="preserve">E) </v>
      </c>
      <c r="N31" s="1" t="str">
        <v xml:space="preserve">AE) </v>
      </c>
      <c r="O31" s="1" t="str">
        <v>AE</v>
      </c>
      <c r="P31" s="1" t="str">
        <v>Dubai (AE)</v>
      </c>
      <c r="Q31" s="1" t="str">
        <v>AE)</v>
      </c>
      <c r="R31" s="1" t="str">
        <v>AE)</v>
      </c>
      <c r="S31" s="1" t="str">
        <v>AE</v>
      </c>
    </row>
    <row r="32" spans="1:19" hidden="1" x14ac:dyDescent="0.25">
      <c r="A32" s="1" t="s">
        <v>62</v>
      </c>
      <c r="B32" s="1" t="s">
        <v>9</v>
      </c>
      <c r="C32" s="1">
        <v>354.6</v>
      </c>
      <c r="D32" s="1">
        <v>1163</v>
      </c>
      <c r="E32" s="1">
        <v>54</v>
      </c>
      <c r="F32" s="1">
        <v>2000</v>
      </c>
      <c r="G32" s="1" t="s">
        <v>17</v>
      </c>
      <c r="H32" s="1" t="s">
        <v>18</v>
      </c>
      <c r="I32" s="1">
        <v>11</v>
      </c>
      <c r="J32" s="1">
        <v>6</v>
      </c>
      <c r="K32" s="1" t="str">
        <v xml:space="preserve">Dubai </v>
      </c>
      <c r="L32" s="1">
        <v>6</v>
      </c>
      <c r="M32" s="1" t="str">
        <v xml:space="preserve">E) </v>
      </c>
      <c r="N32" s="1" t="str">
        <v xml:space="preserve">AE) </v>
      </c>
      <c r="O32" s="1" t="str">
        <v>AE</v>
      </c>
      <c r="P32" s="1" t="str">
        <v>Dubai (AE)</v>
      </c>
      <c r="Q32" s="1" t="str">
        <v>AE)</v>
      </c>
      <c r="R32" s="1" t="str">
        <v>AE)</v>
      </c>
      <c r="S32" s="1" t="str">
        <v>AE</v>
      </c>
    </row>
    <row r="33" spans="1:19" hidden="1" x14ac:dyDescent="0.25">
      <c r="A33" s="1" t="s">
        <v>63</v>
      </c>
      <c r="B33" s="1" t="s">
        <v>9</v>
      </c>
      <c r="C33" s="1">
        <v>352</v>
      </c>
      <c r="D33" s="1">
        <v>1155</v>
      </c>
      <c r="E33" s="1">
        <v>86</v>
      </c>
      <c r="F33" s="1">
        <v>2011</v>
      </c>
      <c r="G33" s="1" t="s">
        <v>39</v>
      </c>
      <c r="H33" s="1" t="s">
        <v>43</v>
      </c>
      <c r="I33" s="1">
        <v>11</v>
      </c>
      <c r="J33" s="1">
        <v>6</v>
      </c>
      <c r="K33" s="1" t="str">
        <v xml:space="preserve">Dubai </v>
      </c>
      <c r="L33" s="1">
        <v>6</v>
      </c>
      <c r="M33" s="1" t="str">
        <v xml:space="preserve">E) </v>
      </c>
      <c r="N33" s="1" t="str">
        <v xml:space="preserve">AE) </v>
      </c>
      <c r="O33" s="1" t="str">
        <v>AE</v>
      </c>
      <c r="P33" s="1" t="str">
        <v>Dubai (AE)</v>
      </c>
      <c r="Q33" s="1" t="str">
        <v>AE)</v>
      </c>
      <c r="R33" s="1" t="str">
        <v>AE)</v>
      </c>
      <c r="S33" s="1" t="str">
        <v>AE</v>
      </c>
    </row>
    <row r="34" spans="1:19" hidden="1" x14ac:dyDescent="0.25">
      <c r="A34" s="1" t="s">
        <v>64</v>
      </c>
      <c r="B34" s="1" t="s">
        <v>65</v>
      </c>
      <c r="C34" s="1">
        <v>347.5</v>
      </c>
      <c r="D34" s="1">
        <v>1140</v>
      </c>
      <c r="E34" s="1">
        <v>85</v>
      </c>
      <c r="F34" s="1">
        <v>1997</v>
      </c>
      <c r="G34" s="1" t="s">
        <v>17</v>
      </c>
      <c r="H34" s="1" t="s">
        <v>23</v>
      </c>
      <c r="I34" s="1">
        <v>15</v>
      </c>
      <c r="J34" s="1">
        <v>10</v>
      </c>
      <c r="K34" s="1" t="str">
        <v xml:space="preserve">Kaohsiung </v>
      </c>
      <c r="L34" s="1">
        <v>10</v>
      </c>
      <c r="M34" s="1" t="str">
        <v xml:space="preserve">W) </v>
      </c>
      <c r="N34" s="1" t="str">
        <v xml:space="preserve">TW) </v>
      </c>
      <c r="O34" s="1" t="str">
        <v>TW</v>
      </c>
      <c r="P34" s="1" t="str">
        <v>Kaohsiung (TW)</v>
      </c>
      <c r="Q34" s="1" t="str">
        <v>TW)</v>
      </c>
      <c r="R34" s="1" t="str">
        <v>TW)</v>
      </c>
      <c r="S34" s="1" t="str">
        <v>TW</v>
      </c>
    </row>
    <row r="35" spans="1:19" hidden="1" x14ac:dyDescent="0.25">
      <c r="A35" s="1" t="s">
        <v>66</v>
      </c>
      <c r="B35" s="1" t="s">
        <v>32</v>
      </c>
      <c r="C35" s="1">
        <v>346.3</v>
      </c>
      <c r="D35" s="1">
        <v>1136</v>
      </c>
      <c r="E35" s="1">
        <v>83</v>
      </c>
      <c r="F35" s="1">
        <v>1973</v>
      </c>
      <c r="G35" s="1" t="s">
        <v>33</v>
      </c>
      <c r="H35" s="1" t="s">
        <v>18</v>
      </c>
      <c r="I35" s="1">
        <v>13</v>
      </c>
      <c r="J35" s="1">
        <v>8</v>
      </c>
      <c r="K35" s="1" t="str">
        <v xml:space="preserve">Chicago </v>
      </c>
      <c r="L35" s="1">
        <v>8</v>
      </c>
      <c r="M35" s="1" t="str">
        <v xml:space="preserve">S) </v>
      </c>
      <c r="N35" s="1" t="str">
        <v xml:space="preserve">US) </v>
      </c>
      <c r="O35" s="1" t="str">
        <v>US</v>
      </c>
      <c r="P35" s="1" t="str">
        <v>Chicago (US)</v>
      </c>
      <c r="Q35" s="1" t="str">
        <v>US)</v>
      </c>
      <c r="R35" s="1" t="str">
        <v>US)</v>
      </c>
      <c r="S35" s="1" t="str">
        <v>US</v>
      </c>
    </row>
    <row r="36" spans="1:19" hidden="1" x14ac:dyDescent="0.25">
      <c r="A36" s="1" t="s">
        <v>67</v>
      </c>
      <c r="B36" s="1" t="s">
        <v>25</v>
      </c>
      <c r="C36" s="1">
        <v>346</v>
      </c>
      <c r="D36" s="1">
        <v>1135</v>
      </c>
      <c r="E36" s="1">
        <v>73</v>
      </c>
      <c r="F36" s="1">
        <v>1998</v>
      </c>
      <c r="G36" s="1" t="s">
        <v>33</v>
      </c>
      <c r="H36" s="1" t="s">
        <v>18</v>
      </c>
      <c r="I36" s="1">
        <v>15</v>
      </c>
      <c r="J36" s="1">
        <v>10</v>
      </c>
      <c r="K36" s="1" t="str">
        <v xml:space="preserve">Hong Kong </v>
      </c>
      <c r="L36" s="1">
        <v>10</v>
      </c>
      <c r="M36" s="1" t="str">
        <v xml:space="preserve">N) </v>
      </c>
      <c r="N36" s="1" t="str">
        <v xml:space="preserve">CN) </v>
      </c>
      <c r="O36" s="1" t="str">
        <v>CN</v>
      </c>
      <c r="P36" s="1" t="str">
        <v>Hong Kong (CN)</v>
      </c>
      <c r="Q36" s="1" t="str">
        <v>CN)</v>
      </c>
      <c r="R36" s="1" t="str">
        <v>CN)</v>
      </c>
      <c r="S36" s="1" t="str">
        <v>CN</v>
      </c>
    </row>
    <row r="37" spans="1:19" hidden="1" x14ac:dyDescent="0.25">
      <c r="A37" s="1" t="s">
        <v>68</v>
      </c>
      <c r="B37" s="1" t="s">
        <v>32</v>
      </c>
      <c r="C37" s="1">
        <v>343.7</v>
      </c>
      <c r="D37" s="1">
        <v>1128</v>
      </c>
      <c r="E37" s="1">
        <v>100</v>
      </c>
      <c r="F37" s="1">
        <v>1969</v>
      </c>
      <c r="G37" s="1" t="s">
        <v>33</v>
      </c>
      <c r="H37" s="1" t="s">
        <v>69</v>
      </c>
      <c r="I37" s="1">
        <v>13</v>
      </c>
      <c r="J37" s="1">
        <v>8</v>
      </c>
      <c r="K37" s="1" t="str">
        <v xml:space="preserve">Chicago </v>
      </c>
      <c r="L37" s="1">
        <v>8</v>
      </c>
      <c r="M37" s="1" t="str">
        <v xml:space="preserve">S) </v>
      </c>
      <c r="N37" s="1" t="str">
        <v xml:space="preserve">US) </v>
      </c>
      <c r="O37" s="1" t="str">
        <v>US</v>
      </c>
      <c r="P37" s="1" t="str">
        <v>Chicago (US)</v>
      </c>
      <c r="Q37" s="1" t="str">
        <v>US)</v>
      </c>
      <c r="R37" s="1" t="str">
        <v>US)</v>
      </c>
      <c r="S37" s="1" t="str">
        <v>US</v>
      </c>
    </row>
    <row r="38" spans="1:19" hidden="1" x14ac:dyDescent="0.25">
      <c r="A38" s="1" t="s">
        <v>70</v>
      </c>
      <c r="B38" s="1" t="s">
        <v>71</v>
      </c>
      <c r="C38" s="1">
        <v>339</v>
      </c>
      <c r="D38" s="1">
        <v>1112</v>
      </c>
      <c r="E38" s="1">
        <v>68</v>
      </c>
      <c r="F38" s="1">
        <v>2014</v>
      </c>
      <c r="G38" s="1" t="s">
        <v>17</v>
      </c>
      <c r="H38" s="1" t="s">
        <v>23</v>
      </c>
      <c r="I38" s="1">
        <v>10</v>
      </c>
      <c r="J38" s="1">
        <v>5</v>
      </c>
      <c r="K38" s="1" t="str">
        <v xml:space="preserve">Wuxi </v>
      </c>
      <c r="L38" s="1">
        <v>5</v>
      </c>
      <c r="M38" s="1" t="str">
        <v xml:space="preserve">N) </v>
      </c>
      <c r="N38" s="1" t="str">
        <v xml:space="preserve">CN) </v>
      </c>
      <c r="O38" s="1" t="str">
        <v>CN</v>
      </c>
      <c r="P38" s="1" t="str">
        <v>Wuxi (CN)</v>
      </c>
      <c r="Q38" s="1" t="str">
        <v>CN)</v>
      </c>
      <c r="R38" s="1" t="str">
        <v>CN)</v>
      </c>
      <c r="S38" s="1" t="str">
        <v>CN</v>
      </c>
    </row>
    <row r="39" spans="1:19" hidden="1" x14ac:dyDescent="0.25">
      <c r="A39" s="1" t="s">
        <v>72</v>
      </c>
      <c r="B39" s="1" t="s">
        <v>73</v>
      </c>
      <c r="C39" s="1">
        <v>338.9</v>
      </c>
      <c r="D39" s="1">
        <v>1112</v>
      </c>
      <c r="E39" s="1">
        <v>72</v>
      </c>
      <c r="F39" s="1">
        <v>2015</v>
      </c>
      <c r="G39" s="1" t="s">
        <v>17</v>
      </c>
      <c r="H39" s="1" t="s">
        <v>74</v>
      </c>
      <c r="I39" s="1">
        <v>15</v>
      </c>
      <c r="J39" s="1">
        <v>10</v>
      </c>
      <c r="K39" s="1" t="str">
        <v xml:space="preserve">Chongqing </v>
      </c>
      <c r="L39" s="1">
        <v>10</v>
      </c>
      <c r="M39" s="1" t="str">
        <v xml:space="preserve">N) </v>
      </c>
      <c r="N39" s="1" t="str">
        <v xml:space="preserve">CN) </v>
      </c>
      <c r="O39" s="1" t="str">
        <v>CN</v>
      </c>
      <c r="P39" s="1" t="str">
        <v>Chongqing (CN)</v>
      </c>
      <c r="Q39" s="1" t="str">
        <v>CN)</v>
      </c>
      <c r="R39" s="1" t="str">
        <v>CN)</v>
      </c>
      <c r="S39" s="1" t="str">
        <v>CN</v>
      </c>
    </row>
    <row r="40" spans="1:19" hidden="1" x14ac:dyDescent="0.25">
      <c r="A40" s="1" t="s">
        <v>75</v>
      </c>
      <c r="B40" s="1" t="s">
        <v>76</v>
      </c>
      <c r="C40" s="1">
        <v>338.8</v>
      </c>
      <c r="D40" s="1">
        <v>1112</v>
      </c>
      <c r="E40" s="1">
        <v>75</v>
      </c>
      <c r="F40" s="1">
        <v>2013</v>
      </c>
      <c r="G40" s="1" t="s">
        <v>39</v>
      </c>
      <c r="H40" s="1" t="s">
        <v>69</v>
      </c>
      <c r="I40" s="1">
        <v>12</v>
      </c>
      <c r="J40" s="1">
        <v>7</v>
      </c>
      <c r="K40" s="1" t="str">
        <v xml:space="preserve">Moscow </v>
      </c>
      <c r="L40" s="1">
        <v>7</v>
      </c>
      <c r="M40" s="1" t="str">
        <v xml:space="preserve">U) </v>
      </c>
      <c r="N40" s="1" t="str">
        <v xml:space="preserve">RU) </v>
      </c>
      <c r="O40" s="1" t="str">
        <v>RU</v>
      </c>
      <c r="P40" s="1" t="str">
        <v>Moscow (RU)</v>
      </c>
      <c r="Q40" s="1" t="str">
        <v>RU)</v>
      </c>
      <c r="R40" s="1" t="str">
        <v>RU)</v>
      </c>
      <c r="S40" s="1" t="str">
        <v>RU</v>
      </c>
    </row>
    <row r="41" spans="1:19" hidden="1" x14ac:dyDescent="0.25">
      <c r="A41" s="1" t="s">
        <v>77</v>
      </c>
      <c r="B41" s="1" t="s">
        <v>78</v>
      </c>
      <c r="C41" s="1">
        <v>336.9</v>
      </c>
      <c r="D41" s="1">
        <v>1105</v>
      </c>
      <c r="E41" s="1">
        <v>75</v>
      </c>
      <c r="F41" s="1">
        <v>2011</v>
      </c>
      <c r="G41" s="1" t="s">
        <v>17</v>
      </c>
      <c r="H41" s="1" t="s">
        <v>18</v>
      </c>
      <c r="I41" s="1">
        <v>13</v>
      </c>
      <c r="J41" s="1">
        <v>8</v>
      </c>
      <c r="K41" s="1" t="str">
        <v xml:space="preserve">Tianjin </v>
      </c>
      <c r="L41" s="1">
        <v>8</v>
      </c>
      <c r="M41" s="1" t="str">
        <v xml:space="preserve">N) </v>
      </c>
      <c r="N41" s="1" t="str">
        <v xml:space="preserve">CN) </v>
      </c>
      <c r="O41" s="1" t="str">
        <v>CN</v>
      </c>
      <c r="P41" s="1" t="str">
        <v>Tianjin (CN)</v>
      </c>
      <c r="Q41" s="1" t="str">
        <v>CN)</v>
      </c>
      <c r="R41" s="1" t="str">
        <v>CN)</v>
      </c>
      <c r="S41" s="1" t="str">
        <v>CN</v>
      </c>
    </row>
    <row r="42" spans="1:19" hidden="1" x14ac:dyDescent="0.25">
      <c r="A42" s="1" t="s">
        <v>79</v>
      </c>
      <c r="B42" s="1" t="s">
        <v>22</v>
      </c>
      <c r="C42" s="1">
        <v>333.3</v>
      </c>
      <c r="D42" s="1">
        <v>1094</v>
      </c>
      <c r="E42" s="1">
        <v>60</v>
      </c>
      <c r="F42" s="1">
        <v>2006</v>
      </c>
      <c r="G42" s="1" t="s">
        <v>39</v>
      </c>
      <c r="H42" s="1" t="s">
        <v>23</v>
      </c>
      <c r="I42" s="1">
        <v>14</v>
      </c>
      <c r="J42" s="1">
        <v>9</v>
      </c>
      <c r="K42" s="1" t="str">
        <v xml:space="preserve">Shanghai </v>
      </c>
      <c r="L42" s="1">
        <v>9</v>
      </c>
      <c r="M42" s="1" t="str">
        <v xml:space="preserve">N) </v>
      </c>
      <c r="N42" s="1" t="str">
        <v xml:space="preserve">CN) </v>
      </c>
      <c r="O42" s="1" t="str">
        <v>CN</v>
      </c>
      <c r="P42" s="1" t="str">
        <v>Shanghai (CN)</v>
      </c>
      <c r="Q42" s="1" t="str">
        <v>CN)</v>
      </c>
      <c r="R42" s="1" t="str">
        <v>CN)</v>
      </c>
      <c r="S42" s="1" t="str">
        <v>CN</v>
      </c>
    </row>
    <row r="43" spans="1:19" hidden="1" x14ac:dyDescent="0.25">
      <c r="A43" s="1" t="s">
        <v>80</v>
      </c>
      <c r="B43" s="1" t="s">
        <v>9</v>
      </c>
      <c r="C43" s="1">
        <v>333</v>
      </c>
      <c r="D43" s="1">
        <v>1093</v>
      </c>
      <c r="E43" s="1">
        <v>71</v>
      </c>
      <c r="F43" s="1">
        <v>2007</v>
      </c>
      <c r="G43" s="1" t="s">
        <v>17</v>
      </c>
      <c r="H43" s="1" t="s">
        <v>60</v>
      </c>
      <c r="I43" s="1">
        <v>11</v>
      </c>
      <c r="J43" s="1">
        <v>6</v>
      </c>
      <c r="K43" s="1" t="str">
        <v xml:space="preserve">Dubai </v>
      </c>
      <c r="L43" s="1">
        <v>6</v>
      </c>
      <c r="M43" s="1" t="str">
        <v xml:space="preserve">E) </v>
      </c>
      <c r="N43" s="1" t="str">
        <v xml:space="preserve">AE) </v>
      </c>
      <c r="O43" s="1" t="str">
        <v>AE</v>
      </c>
      <c r="P43" s="1" t="str">
        <v>Dubai (AE)</v>
      </c>
      <c r="Q43" s="1" t="str">
        <v>AE)</v>
      </c>
      <c r="R43" s="1" t="str">
        <v>AE)</v>
      </c>
      <c r="S43" s="1" t="str">
        <v>AE</v>
      </c>
    </row>
    <row r="44" spans="1:19" hidden="1" x14ac:dyDescent="0.25">
      <c r="A44" s="1" t="s">
        <v>81</v>
      </c>
      <c r="B44" s="1" t="s">
        <v>82</v>
      </c>
      <c r="C44" s="1">
        <v>331</v>
      </c>
      <c r="D44" s="1">
        <v>1086</v>
      </c>
      <c r="E44" s="1">
        <v>68</v>
      </c>
      <c r="F44" s="1">
        <v>2008</v>
      </c>
      <c r="G44" s="1" t="s">
        <v>33</v>
      </c>
      <c r="H44" s="1" t="s">
        <v>18</v>
      </c>
      <c r="I44" s="1">
        <v>11</v>
      </c>
      <c r="J44" s="1">
        <v>6</v>
      </c>
      <c r="K44" s="1" t="str">
        <v xml:space="preserve">Wuhan </v>
      </c>
      <c r="L44" s="1">
        <v>6</v>
      </c>
      <c r="M44" s="1" t="str">
        <v xml:space="preserve">N) </v>
      </c>
      <c r="N44" s="1" t="str">
        <v xml:space="preserve">CN) </v>
      </c>
      <c r="O44" s="1" t="str">
        <v>CN</v>
      </c>
      <c r="P44" s="1" t="str">
        <v>Wuhan (CN)</v>
      </c>
      <c r="Q44" s="1" t="str">
        <v>CN)</v>
      </c>
      <c r="R44" s="1" t="str">
        <v>CN)</v>
      </c>
      <c r="S44" s="1" t="str">
        <v>CN</v>
      </c>
    </row>
    <row r="45" spans="1:19" x14ac:dyDescent="0.25">
      <c r="A45" s="1" t="s">
        <v>83</v>
      </c>
      <c r="B45" s="1" t="s">
        <v>84</v>
      </c>
      <c r="C45" s="1">
        <v>330</v>
      </c>
      <c r="D45" s="1">
        <v>1083</v>
      </c>
      <c r="E45" s="1">
        <v>74</v>
      </c>
      <c r="F45" s="1">
        <v>2010</v>
      </c>
      <c r="G45" s="1" t="s">
        <v>17</v>
      </c>
      <c r="H45" s="1" t="s">
        <v>23</v>
      </c>
      <c r="I45" s="1">
        <v>13</v>
      </c>
      <c r="J45" s="1">
        <v>8</v>
      </c>
      <c r="K45" s="1" t="str">
        <v xml:space="preserve">Beijing </v>
      </c>
      <c r="L45" s="1">
        <v>8</v>
      </c>
      <c r="M45" s="1" t="str">
        <v xml:space="preserve">N) </v>
      </c>
      <c r="N45" s="1" t="str">
        <v xml:space="preserve">CN) </v>
      </c>
      <c r="O45" s="1" t="str">
        <v>CN</v>
      </c>
      <c r="P45" s="1" t="str">
        <v>Beijing (CN)</v>
      </c>
      <c r="Q45" s="1" t="str">
        <v>CN)</v>
      </c>
      <c r="R45" s="1" t="str">
        <v>CN)</v>
      </c>
      <c r="S45" s="1" t="str">
        <v>CN</v>
      </c>
    </row>
    <row r="46" spans="1:19" x14ac:dyDescent="0.25">
      <c r="A46" s="1" t="s">
        <v>85</v>
      </c>
      <c r="B46" s="1" t="s">
        <v>86</v>
      </c>
      <c r="C46" s="1">
        <v>328.6</v>
      </c>
      <c r="D46" s="1">
        <v>1078</v>
      </c>
      <c r="E46" s="1">
        <v>72</v>
      </c>
      <c r="F46" s="1">
        <v>2012</v>
      </c>
      <c r="G46" s="1" t="s">
        <v>39</v>
      </c>
      <c r="H46" s="1" t="s">
        <v>87</v>
      </c>
      <c r="I46" s="1">
        <v>11</v>
      </c>
      <c r="J46" s="1">
        <v>6</v>
      </c>
      <c r="K46" s="1" t="str">
        <v xml:space="preserve">Hanoi </v>
      </c>
      <c r="L46" s="1">
        <v>6</v>
      </c>
      <c r="M46" s="1" t="str">
        <v xml:space="preserve">N) </v>
      </c>
      <c r="N46" s="1" t="str">
        <v xml:space="preserve">VN) </v>
      </c>
      <c r="O46" s="1" t="str">
        <v>VN</v>
      </c>
      <c r="P46" s="1" t="str">
        <v>Hanoi (VN)</v>
      </c>
      <c r="Q46" s="1" t="str">
        <v>VN)</v>
      </c>
      <c r="R46" s="1" t="str">
        <v>VN)</v>
      </c>
      <c r="S46" s="1" t="str">
        <v>VN</v>
      </c>
    </row>
    <row r="47" spans="1:19" x14ac:dyDescent="0.25">
      <c r="A47" s="1" t="s">
        <v>88</v>
      </c>
      <c r="B47" s="1" t="s">
        <v>89</v>
      </c>
      <c r="C47" s="1">
        <v>328</v>
      </c>
      <c r="D47" s="1">
        <v>1076</v>
      </c>
      <c r="E47" s="1">
        <v>72</v>
      </c>
      <c r="F47" s="1">
        <v>2011</v>
      </c>
      <c r="G47" s="1" t="s">
        <v>17</v>
      </c>
      <c r="H47" s="1" t="s">
        <v>40</v>
      </c>
      <c r="I47" s="1">
        <v>14</v>
      </c>
      <c r="J47" s="1">
        <v>9</v>
      </c>
      <c r="K47" s="1" t="str">
        <v xml:space="preserve">Jiangyin </v>
      </c>
      <c r="L47" s="1">
        <v>9</v>
      </c>
      <c r="M47" s="1" t="str">
        <v xml:space="preserve">N) </v>
      </c>
      <c r="N47" s="1" t="str">
        <v xml:space="preserve">CN) </v>
      </c>
      <c r="O47" s="1" t="str">
        <v>CN</v>
      </c>
      <c r="P47" s="1" t="str">
        <v>Jiangyin (CN)</v>
      </c>
      <c r="Q47" s="1" t="str">
        <v>CN)</v>
      </c>
      <c r="R47" s="1" t="str">
        <v>CN)</v>
      </c>
      <c r="S47" s="1" t="str">
        <v>CN</v>
      </c>
    </row>
    <row r="48" spans="1:19" x14ac:dyDescent="0.25">
      <c r="A48" s="1" t="s">
        <v>90</v>
      </c>
      <c r="B48" s="1" t="s">
        <v>9</v>
      </c>
      <c r="C48" s="1">
        <v>328</v>
      </c>
      <c r="D48" s="1">
        <v>1076</v>
      </c>
      <c r="E48" s="1">
        <v>69</v>
      </c>
      <c r="F48" s="1">
        <v>2013</v>
      </c>
      <c r="G48" s="1" t="s">
        <v>39</v>
      </c>
      <c r="H48" s="1" t="s">
        <v>60</v>
      </c>
      <c r="I48" s="1">
        <v>11</v>
      </c>
      <c r="J48" s="1">
        <v>6</v>
      </c>
      <c r="K48" s="1" t="str">
        <v xml:space="preserve">Dubai </v>
      </c>
      <c r="L48" s="1">
        <v>6</v>
      </c>
      <c r="M48" s="1" t="str">
        <v xml:space="preserve">E) </v>
      </c>
      <c r="N48" s="1" t="str">
        <v xml:space="preserve">AE) </v>
      </c>
      <c r="O48" s="1" t="str">
        <v>AE</v>
      </c>
      <c r="P48" s="1" t="str">
        <v>Dubai (AE)</v>
      </c>
      <c r="Q48" s="1" t="str">
        <v>AE)</v>
      </c>
      <c r="R48" s="1" t="str">
        <v>AE)</v>
      </c>
      <c r="S48" s="1" t="str">
        <v>AE</v>
      </c>
    </row>
    <row r="49" spans="1:19" x14ac:dyDescent="0.25">
      <c r="A49" s="1" t="s">
        <v>91</v>
      </c>
      <c r="B49" s="1" t="s">
        <v>71</v>
      </c>
      <c r="C49" s="1">
        <v>328</v>
      </c>
      <c r="D49" s="1">
        <v>1076</v>
      </c>
      <c r="E49" s="1">
        <v>68</v>
      </c>
      <c r="F49" s="1">
        <v>2014</v>
      </c>
      <c r="G49" s="1" t="s">
        <v>17</v>
      </c>
      <c r="H49" s="1" t="s">
        <v>92</v>
      </c>
      <c r="I49" s="1">
        <v>10</v>
      </c>
      <c r="J49" s="1">
        <v>5</v>
      </c>
      <c r="K49" s="1" t="str">
        <v xml:space="preserve">Wuxi </v>
      </c>
      <c r="L49" s="1">
        <v>5</v>
      </c>
      <c r="M49" s="1" t="str">
        <v xml:space="preserve">N) </v>
      </c>
      <c r="N49" s="1" t="str">
        <v xml:space="preserve">CN) </v>
      </c>
      <c r="O49" s="1" t="str">
        <v>CN</v>
      </c>
      <c r="P49" s="1" t="str">
        <v>Wuxi (CN)</v>
      </c>
      <c r="Q49" s="1" t="str">
        <v>CN)</v>
      </c>
      <c r="R49" s="1" t="str">
        <v>CN)</v>
      </c>
      <c r="S49" s="1" t="str">
        <v>CN</v>
      </c>
    </row>
    <row r="50" spans="1:19" x14ac:dyDescent="0.25">
      <c r="A50" s="1" t="s">
        <v>93</v>
      </c>
      <c r="B50" s="1" t="s">
        <v>9</v>
      </c>
      <c r="C50" s="1">
        <v>326</v>
      </c>
      <c r="D50" s="1">
        <v>1070</v>
      </c>
      <c r="E50" s="1">
        <v>80</v>
      </c>
      <c r="F50" s="1">
        <v>2010</v>
      </c>
      <c r="G50" s="1" t="s">
        <v>39</v>
      </c>
      <c r="H50" s="1" t="s">
        <v>69</v>
      </c>
      <c r="I50" s="1">
        <v>11</v>
      </c>
      <c r="J50" s="1">
        <v>6</v>
      </c>
      <c r="K50" s="1" t="str">
        <v xml:space="preserve">Dubai </v>
      </c>
      <c r="L50" s="1">
        <v>6</v>
      </c>
      <c r="M50" s="1" t="str">
        <v xml:space="preserve">E) </v>
      </c>
      <c r="N50" s="1" t="str">
        <v xml:space="preserve">AE) </v>
      </c>
      <c r="O50" s="1" t="str">
        <v>AE</v>
      </c>
      <c r="P50" s="1" t="str">
        <v>Dubai (AE)</v>
      </c>
      <c r="Q50" s="1" t="str">
        <v>AE)</v>
      </c>
      <c r="R50" s="1" t="str">
        <v>AE)</v>
      </c>
      <c r="S50" s="1" t="str">
        <v>AE</v>
      </c>
    </row>
    <row r="51" spans="1:19" x14ac:dyDescent="0.25">
      <c r="A51" s="1" t="s">
        <v>94</v>
      </c>
      <c r="B51" s="1" t="s">
        <v>51</v>
      </c>
      <c r="C51" s="1">
        <v>324</v>
      </c>
      <c r="D51" s="1">
        <v>1063</v>
      </c>
      <c r="E51" s="1">
        <v>72</v>
      </c>
      <c r="F51" s="1">
        <v>2013</v>
      </c>
      <c r="G51" s="1" t="s">
        <v>39</v>
      </c>
      <c r="H51" s="1" t="s">
        <v>69</v>
      </c>
      <c r="I51" s="1">
        <v>15</v>
      </c>
      <c r="J51" s="1">
        <v>10</v>
      </c>
      <c r="K51" s="1" t="str">
        <v xml:space="preserve">Abu Dhabi </v>
      </c>
      <c r="L51" s="1">
        <v>10</v>
      </c>
      <c r="M51" s="1" t="str">
        <v xml:space="preserve">E) </v>
      </c>
      <c r="N51" s="1" t="str">
        <v xml:space="preserve">AE) </v>
      </c>
      <c r="O51" s="1" t="str">
        <v>AE</v>
      </c>
      <c r="P51" s="1" t="str">
        <v>Abu Dhabi (AE)</v>
      </c>
      <c r="Q51" s="1" t="str">
        <v>AE)</v>
      </c>
      <c r="R51" s="1" t="str">
        <v>AE)</v>
      </c>
      <c r="S51" s="1" t="str">
        <v>AE</v>
      </c>
    </row>
    <row r="52" spans="1:19" hidden="1" x14ac:dyDescent="0.25">
      <c r="A52" s="1" t="s">
        <v>95</v>
      </c>
      <c r="B52" s="1" t="s">
        <v>30</v>
      </c>
      <c r="C52" s="1">
        <v>324</v>
      </c>
      <c r="D52" s="1">
        <v>1063</v>
      </c>
      <c r="E52" s="1">
        <v>62</v>
      </c>
      <c r="F52" s="1">
        <v>2013</v>
      </c>
      <c r="G52" s="1" t="s">
        <v>17</v>
      </c>
      <c r="H52" s="1" t="s">
        <v>23</v>
      </c>
      <c r="I52" s="1">
        <v>13</v>
      </c>
      <c r="J52" s="1">
        <v>8</v>
      </c>
      <c r="K52" s="1" t="str">
        <v xml:space="preserve">Nanjing </v>
      </c>
      <c r="L52" s="1">
        <v>8</v>
      </c>
      <c r="M52" s="1" t="str">
        <v xml:space="preserve">N) </v>
      </c>
      <c r="N52" s="1" t="str">
        <v xml:space="preserve">CN) </v>
      </c>
      <c r="O52" s="1" t="str">
        <v>CN</v>
      </c>
      <c r="P52" s="1" t="str">
        <v>Nanjing (CN)</v>
      </c>
      <c r="Q52" s="1" t="str">
        <v>CN)</v>
      </c>
      <c r="R52" s="1" t="str">
        <v>CN)</v>
      </c>
      <c r="S52" s="1" t="str">
        <v>CN</v>
      </c>
    </row>
    <row r="53" spans="1:19" hidden="1" x14ac:dyDescent="0.25">
      <c r="A53" s="1" t="s">
        <v>96</v>
      </c>
      <c r="B53" s="1" t="s">
        <v>97</v>
      </c>
      <c r="C53" s="1">
        <v>322.5</v>
      </c>
      <c r="D53" s="1">
        <v>1058</v>
      </c>
      <c r="E53" s="1">
        <v>78</v>
      </c>
      <c r="F53" s="1">
        <v>2005</v>
      </c>
      <c r="G53" s="1" t="s">
        <v>39</v>
      </c>
      <c r="H53" s="1" t="s">
        <v>43</v>
      </c>
      <c r="I53" s="1">
        <v>16</v>
      </c>
      <c r="J53" s="1">
        <v>11</v>
      </c>
      <c r="K53" s="1" t="str">
        <v xml:space="preserve">Gold Coast </v>
      </c>
      <c r="L53" s="1">
        <v>11</v>
      </c>
      <c r="M53" s="1" t="str">
        <v xml:space="preserve">U) </v>
      </c>
      <c r="N53" s="1" t="str">
        <v xml:space="preserve">AU) </v>
      </c>
      <c r="O53" s="1" t="str">
        <v>AU</v>
      </c>
      <c r="P53" s="1" t="str">
        <v>Gold Coast (AU)</v>
      </c>
      <c r="Q53" s="1" t="str">
        <v>AU)</v>
      </c>
      <c r="R53" s="1" t="str">
        <v>AU)</v>
      </c>
      <c r="S53" s="1" t="str">
        <v>AU</v>
      </c>
    </row>
    <row r="54" spans="1:19" hidden="1" x14ac:dyDescent="0.25">
      <c r="A54" s="1" t="s">
        <v>98</v>
      </c>
      <c r="B54" s="1" t="s">
        <v>99</v>
      </c>
      <c r="C54" s="1">
        <v>321.89999999999998</v>
      </c>
      <c r="D54" s="1">
        <v>1056</v>
      </c>
      <c r="E54" s="1">
        <v>68</v>
      </c>
      <c r="F54" s="1">
        <v>2011</v>
      </c>
      <c r="G54" s="1" t="s">
        <v>39</v>
      </c>
      <c r="H54" s="1" t="s">
        <v>23</v>
      </c>
      <c r="I54" s="1">
        <v>13</v>
      </c>
      <c r="J54" s="1">
        <v>8</v>
      </c>
      <c r="K54" s="1" t="str">
        <v xml:space="preserve">Wenzhou </v>
      </c>
      <c r="L54" s="1">
        <v>8</v>
      </c>
      <c r="M54" s="1" t="str">
        <v xml:space="preserve">N) </v>
      </c>
      <c r="N54" s="1" t="str">
        <v xml:space="preserve">CN) </v>
      </c>
      <c r="O54" s="1" t="str">
        <v>CN</v>
      </c>
      <c r="P54" s="1" t="str">
        <v>Wenzhou (CN)</v>
      </c>
      <c r="Q54" s="1" t="str">
        <v>CN)</v>
      </c>
      <c r="R54" s="1" t="str">
        <v>CN)</v>
      </c>
      <c r="S54" s="1" t="str">
        <v>CN</v>
      </c>
    </row>
    <row r="55" spans="1:19" hidden="1" x14ac:dyDescent="0.25">
      <c r="A55" s="1" t="s">
        <v>100</v>
      </c>
      <c r="B55" s="1" t="s">
        <v>9</v>
      </c>
      <c r="C55" s="1">
        <v>321</v>
      </c>
      <c r="D55" s="1">
        <v>1053</v>
      </c>
      <c r="E55" s="1">
        <v>56</v>
      </c>
      <c r="F55" s="1">
        <v>1999</v>
      </c>
      <c r="G55" s="1" t="s">
        <v>17</v>
      </c>
      <c r="H55" s="1" t="s">
        <v>60</v>
      </c>
      <c r="I55" s="1">
        <v>11</v>
      </c>
      <c r="J55" s="1">
        <v>6</v>
      </c>
      <c r="K55" s="1" t="str">
        <v xml:space="preserve">Dubai </v>
      </c>
      <c r="L55" s="1">
        <v>6</v>
      </c>
      <c r="M55" s="1" t="str">
        <v xml:space="preserve">E) </v>
      </c>
      <c r="N55" s="1" t="str">
        <v xml:space="preserve">AE) </v>
      </c>
      <c r="O55" s="1" t="str">
        <v>AE</v>
      </c>
      <c r="P55" s="1" t="str">
        <v>Dubai (AE)</v>
      </c>
      <c r="Q55" s="1" t="str">
        <v>AE)</v>
      </c>
      <c r="R55" s="1" t="str">
        <v>AE)</v>
      </c>
      <c r="S55" s="1" t="str">
        <v>AE</v>
      </c>
    </row>
    <row r="56" spans="1:19" hidden="1" x14ac:dyDescent="0.25">
      <c r="A56" s="1" t="s">
        <v>101</v>
      </c>
      <c r="B56" s="1" t="s">
        <v>25</v>
      </c>
      <c r="C56" s="1">
        <v>320.39999999999998</v>
      </c>
      <c r="D56" s="1">
        <v>1051</v>
      </c>
      <c r="E56" s="1">
        <v>80</v>
      </c>
      <c r="F56" s="1">
        <v>2006</v>
      </c>
      <c r="G56" s="1" t="s">
        <v>39</v>
      </c>
      <c r="H56" s="1" t="s">
        <v>23</v>
      </c>
      <c r="I56" s="1">
        <v>15</v>
      </c>
      <c r="J56" s="1">
        <v>10</v>
      </c>
      <c r="K56" s="1" t="str">
        <v xml:space="preserve">Hong Kong </v>
      </c>
      <c r="L56" s="1">
        <v>10</v>
      </c>
      <c r="M56" s="1" t="str">
        <v xml:space="preserve">N) </v>
      </c>
      <c r="N56" s="1" t="str">
        <v xml:space="preserve">CN) </v>
      </c>
      <c r="O56" s="1" t="str">
        <v>CN</v>
      </c>
      <c r="P56" s="1" t="str">
        <v>Hong Kong (CN)</v>
      </c>
      <c r="Q56" s="1" t="str">
        <v>CN)</v>
      </c>
      <c r="R56" s="1" t="str">
        <v>CN)</v>
      </c>
      <c r="S56" s="1" t="str">
        <v>CN</v>
      </c>
    </row>
    <row r="57" spans="1:19" hidden="1" x14ac:dyDescent="0.25">
      <c r="A57" s="1" t="s">
        <v>102</v>
      </c>
      <c r="B57" s="1" t="s">
        <v>16</v>
      </c>
      <c r="C57" s="1">
        <v>318.89999999999998</v>
      </c>
      <c r="D57" s="1">
        <v>1046</v>
      </c>
      <c r="E57" s="1">
        <v>77</v>
      </c>
      <c r="F57" s="1">
        <v>1930</v>
      </c>
      <c r="G57" s="1" t="s">
        <v>33</v>
      </c>
      <c r="H57" s="1" t="s">
        <v>18</v>
      </c>
      <c r="I57" s="1">
        <v>19</v>
      </c>
      <c r="J57" s="1">
        <v>14</v>
      </c>
      <c r="K57" s="1" t="str">
        <v xml:space="preserve">New York City </v>
      </c>
      <c r="L57" s="1">
        <v>14</v>
      </c>
      <c r="M57" s="1" t="str">
        <v xml:space="preserve">S) </v>
      </c>
      <c r="N57" s="1" t="str">
        <v xml:space="preserve">US) </v>
      </c>
      <c r="O57" s="1" t="str">
        <v>US</v>
      </c>
      <c r="P57" s="1" t="str">
        <v>New York City (US)</v>
      </c>
      <c r="Q57" s="1" t="str">
        <v>US)</v>
      </c>
      <c r="R57" s="1" t="str">
        <v>US)</v>
      </c>
      <c r="S57" s="1" t="str">
        <v>US</v>
      </c>
    </row>
    <row r="58" spans="1:19" hidden="1" x14ac:dyDescent="0.25">
      <c r="A58" s="1" t="s">
        <v>103</v>
      </c>
      <c r="B58" s="1" t="s">
        <v>16</v>
      </c>
      <c r="C58" s="1">
        <v>318.8</v>
      </c>
      <c r="D58" s="1">
        <v>1046</v>
      </c>
      <c r="E58" s="1">
        <v>52</v>
      </c>
      <c r="F58" s="1">
        <v>2007</v>
      </c>
      <c r="G58" s="1" t="s">
        <v>33</v>
      </c>
      <c r="H58" s="1" t="s">
        <v>18</v>
      </c>
      <c r="I58" s="1">
        <v>19</v>
      </c>
      <c r="J58" s="1">
        <v>14</v>
      </c>
      <c r="K58" s="1" t="str">
        <v xml:space="preserve">New York City </v>
      </c>
      <c r="L58" s="1">
        <v>14</v>
      </c>
      <c r="M58" s="1" t="str">
        <v xml:space="preserve">S) </v>
      </c>
      <c r="N58" s="1" t="str">
        <v xml:space="preserve">US) </v>
      </c>
      <c r="O58" s="1" t="str">
        <v>US</v>
      </c>
      <c r="P58" s="1" t="str">
        <v>New York City (US)</v>
      </c>
      <c r="Q58" s="1" t="str">
        <v>US)</v>
      </c>
      <c r="R58" s="1" t="str">
        <v>US)</v>
      </c>
      <c r="S58" s="1" t="str">
        <v>US</v>
      </c>
    </row>
    <row r="59" spans="1:19" hidden="1" x14ac:dyDescent="0.25">
      <c r="A59" s="1" t="s">
        <v>104</v>
      </c>
      <c r="B59" s="1" t="s">
        <v>9</v>
      </c>
      <c r="C59" s="1">
        <v>317.60000000000002</v>
      </c>
      <c r="D59" s="1">
        <v>1042</v>
      </c>
      <c r="E59" s="1">
        <v>72</v>
      </c>
      <c r="F59" s="1">
        <v>2010</v>
      </c>
      <c r="G59" s="1" t="s">
        <v>39</v>
      </c>
      <c r="H59" s="1" t="s">
        <v>43</v>
      </c>
      <c r="I59" s="1">
        <v>11</v>
      </c>
      <c r="J59" s="1">
        <v>6</v>
      </c>
      <c r="K59" s="1" t="str">
        <v xml:space="preserve">Dubai </v>
      </c>
      <c r="L59" s="1">
        <v>6</v>
      </c>
      <c r="M59" s="1" t="str">
        <v xml:space="preserve">E) </v>
      </c>
      <c r="N59" s="1" t="str">
        <v xml:space="preserve">AE) </v>
      </c>
      <c r="O59" s="1" t="str">
        <v>AE</v>
      </c>
      <c r="P59" s="1" t="str">
        <v>Dubai (AE)</v>
      </c>
      <c r="Q59" s="1" t="str">
        <v>AE)</v>
      </c>
      <c r="R59" s="1" t="str">
        <v>AE)</v>
      </c>
      <c r="S59" s="1" t="str">
        <v>AE</v>
      </c>
    </row>
    <row r="60" spans="1:19" hidden="1" x14ac:dyDescent="0.25">
      <c r="A60" s="1" t="s">
        <v>105</v>
      </c>
      <c r="B60" s="1" t="s">
        <v>106</v>
      </c>
      <c r="C60" s="1">
        <v>311.8</v>
      </c>
      <c r="D60" s="1">
        <v>1023</v>
      </c>
      <c r="E60" s="1">
        <v>55</v>
      </c>
      <c r="F60" s="1">
        <v>1992</v>
      </c>
      <c r="G60" s="1" t="s">
        <v>17</v>
      </c>
      <c r="H60" s="1" t="s">
        <v>18</v>
      </c>
      <c r="I60" s="1">
        <v>13</v>
      </c>
      <c r="J60" s="1">
        <v>8</v>
      </c>
      <c r="K60" s="1" t="str">
        <v xml:space="preserve">Atlanta </v>
      </c>
      <c r="L60" s="1">
        <v>8</v>
      </c>
      <c r="M60" s="1" t="str">
        <v xml:space="preserve">S) </v>
      </c>
      <c r="N60" s="1" t="str">
        <v xml:space="preserve">US) </v>
      </c>
      <c r="O60" s="1" t="str">
        <v>US</v>
      </c>
      <c r="P60" s="1" t="str">
        <v>Atlanta (US)</v>
      </c>
      <c r="Q60" s="1" t="str">
        <v>US)</v>
      </c>
      <c r="R60" s="1" t="str">
        <v>US)</v>
      </c>
      <c r="S60" s="1" t="str">
        <v>US</v>
      </c>
    </row>
    <row r="61" spans="1:19" hidden="1" x14ac:dyDescent="0.25">
      <c r="A61" s="1" t="s">
        <v>107</v>
      </c>
      <c r="B61" s="1" t="s">
        <v>108</v>
      </c>
      <c r="C61" s="1">
        <v>311</v>
      </c>
      <c r="D61" s="1">
        <v>1020</v>
      </c>
      <c r="E61" s="1">
        <v>75</v>
      </c>
      <c r="F61" s="1">
        <v>2014</v>
      </c>
      <c r="G61" s="1" t="s">
        <v>17</v>
      </c>
      <c r="H61" s="1" t="s">
        <v>23</v>
      </c>
      <c r="I61" s="1">
        <v>14</v>
      </c>
      <c r="J61" s="1">
        <v>9</v>
      </c>
      <c r="K61" s="1" t="str">
        <v xml:space="preserve">Shenyang </v>
      </c>
      <c r="L61" s="1">
        <v>9</v>
      </c>
      <c r="M61" s="1" t="str">
        <v xml:space="preserve">N) </v>
      </c>
      <c r="N61" s="1" t="str">
        <v xml:space="preserve">CN) </v>
      </c>
      <c r="O61" s="1" t="str">
        <v>CN</v>
      </c>
      <c r="P61" s="1" t="str">
        <v>Shenyang (CN)</v>
      </c>
      <c r="Q61" s="1" t="str">
        <v>CN)</v>
      </c>
      <c r="R61" s="1" t="str">
        <v>CN)</v>
      </c>
      <c r="S61" s="1" t="str">
        <v>CN</v>
      </c>
    </row>
    <row r="62" spans="1:19" hidden="1" x14ac:dyDescent="0.25">
      <c r="A62" s="1" t="s">
        <v>109</v>
      </c>
      <c r="B62" s="1" t="s">
        <v>110</v>
      </c>
      <c r="C62" s="1">
        <v>310.3</v>
      </c>
      <c r="D62" s="1">
        <v>1018</v>
      </c>
      <c r="E62" s="1">
        <v>73</v>
      </c>
      <c r="F62" s="1">
        <v>1990</v>
      </c>
      <c r="G62" s="1" t="s">
        <v>33</v>
      </c>
      <c r="H62" s="1" t="s">
        <v>18</v>
      </c>
      <c r="I62" s="1">
        <v>17</v>
      </c>
      <c r="J62" s="1">
        <v>12</v>
      </c>
      <c r="K62" s="1" t="str">
        <v xml:space="preserve">Los Angeles </v>
      </c>
      <c r="L62" s="1">
        <v>12</v>
      </c>
      <c r="M62" s="1" t="str">
        <v xml:space="preserve">S) </v>
      </c>
      <c r="N62" s="1" t="str">
        <v xml:space="preserve">US) </v>
      </c>
      <c r="O62" s="1" t="str">
        <v>US</v>
      </c>
      <c r="P62" s="1" t="str">
        <v>Los Angeles (US)</v>
      </c>
      <c r="Q62" s="1" t="str">
        <v>US)</v>
      </c>
      <c r="R62" s="1" t="str">
        <v>US)</v>
      </c>
      <c r="S62" s="1" t="str">
        <v>US</v>
      </c>
    </row>
    <row r="63" spans="1:19" hidden="1" x14ac:dyDescent="0.25">
      <c r="A63" s="1" t="s">
        <v>111</v>
      </c>
      <c r="B63" s="1" t="s">
        <v>9</v>
      </c>
      <c r="C63" s="1">
        <v>310</v>
      </c>
      <c r="D63" s="1">
        <v>1017</v>
      </c>
      <c r="E63" s="1">
        <v>83</v>
      </c>
      <c r="F63" s="1">
        <v>2010</v>
      </c>
      <c r="G63" s="1" t="s">
        <v>39</v>
      </c>
      <c r="H63" s="1" t="s">
        <v>43</v>
      </c>
      <c r="I63" s="1">
        <v>11</v>
      </c>
      <c r="J63" s="1">
        <v>6</v>
      </c>
      <c r="K63" s="1" t="str">
        <v xml:space="preserve">Dubai </v>
      </c>
      <c r="L63" s="1">
        <v>6</v>
      </c>
      <c r="M63" s="1" t="str">
        <v xml:space="preserve">E) </v>
      </c>
      <c r="N63" s="1" t="str">
        <v xml:space="preserve">AE) </v>
      </c>
      <c r="O63" s="1" t="str">
        <v>AE</v>
      </c>
      <c r="P63" s="1" t="str">
        <v>Dubai (AE)</v>
      </c>
      <c r="Q63" s="1" t="str">
        <v>AE)</v>
      </c>
      <c r="R63" s="1" t="str">
        <v>AE)</v>
      </c>
      <c r="S63" s="1" t="str">
        <v>AE</v>
      </c>
    </row>
    <row r="64" spans="1:19" hidden="1" x14ac:dyDescent="0.25">
      <c r="A64" s="1" t="s">
        <v>112</v>
      </c>
      <c r="B64" s="1" t="s">
        <v>27</v>
      </c>
      <c r="C64" s="1">
        <v>310</v>
      </c>
      <c r="D64" s="1">
        <v>1017</v>
      </c>
      <c r="E64" s="1">
        <v>55</v>
      </c>
      <c r="F64" s="1">
        <v>2001</v>
      </c>
      <c r="G64" s="1" t="s">
        <v>39</v>
      </c>
      <c r="H64" s="1" t="s">
        <v>18</v>
      </c>
      <c r="I64" s="1">
        <v>18</v>
      </c>
      <c r="J64" s="1">
        <v>13</v>
      </c>
      <c r="K64" s="1" t="str">
        <v xml:space="preserve">Kuala Lumpur </v>
      </c>
      <c r="L64" s="1">
        <v>13</v>
      </c>
      <c r="M64" s="1" t="str">
        <v xml:space="preserve">Y) </v>
      </c>
      <c r="N64" s="1" t="str">
        <v xml:space="preserve">MY) </v>
      </c>
      <c r="O64" s="1" t="str">
        <v>MY</v>
      </c>
      <c r="P64" s="1" t="str">
        <v>Kuala Lumpur (MY)</v>
      </c>
      <c r="Q64" s="1" t="str">
        <v>MY)</v>
      </c>
      <c r="R64" s="1" t="str">
        <v>MY)</v>
      </c>
      <c r="S64" s="1" t="str">
        <v>MY</v>
      </c>
    </row>
    <row r="65" spans="1:19" hidden="1" x14ac:dyDescent="0.25">
      <c r="A65" s="1" t="s">
        <v>113</v>
      </c>
      <c r="B65" s="1" t="s">
        <v>37</v>
      </c>
      <c r="C65" s="1">
        <v>309.39999999999998</v>
      </c>
      <c r="D65" s="1">
        <v>1015</v>
      </c>
      <c r="E65" s="1">
        <v>73</v>
      </c>
      <c r="F65" s="1">
        <v>2015</v>
      </c>
      <c r="G65" s="1" t="s">
        <v>17</v>
      </c>
      <c r="H65" s="1" t="s">
        <v>18</v>
      </c>
      <c r="I65" s="1">
        <v>15</v>
      </c>
      <c r="J65" s="1">
        <v>10</v>
      </c>
      <c r="K65" s="1" t="str">
        <v xml:space="preserve">Guangzhou </v>
      </c>
      <c r="L65" s="1">
        <v>10</v>
      </c>
      <c r="M65" s="1" t="str">
        <v xml:space="preserve">N) </v>
      </c>
      <c r="N65" s="1" t="str">
        <v xml:space="preserve">CN) </v>
      </c>
      <c r="O65" s="1" t="str">
        <v>CN</v>
      </c>
      <c r="P65" s="1" t="str">
        <v>Guangzhou (CN)</v>
      </c>
      <c r="Q65" s="1" t="str">
        <v>CN)</v>
      </c>
      <c r="R65" s="1" t="str">
        <v>CN)</v>
      </c>
      <c r="S65" s="1" t="str">
        <v>CN</v>
      </c>
    </row>
    <row r="66" spans="1:19" hidden="1" x14ac:dyDescent="0.25">
      <c r="A66" s="1" t="s">
        <v>114</v>
      </c>
      <c r="B66" s="1" t="s">
        <v>37</v>
      </c>
      <c r="C66" s="1">
        <v>309.39999999999998</v>
      </c>
      <c r="D66" s="1">
        <v>1015</v>
      </c>
      <c r="E66" s="1">
        <v>71</v>
      </c>
      <c r="F66" s="1">
        <v>2013</v>
      </c>
      <c r="G66" s="1" t="s">
        <v>17</v>
      </c>
      <c r="H66" s="1" t="s">
        <v>18</v>
      </c>
      <c r="I66" s="1">
        <v>15</v>
      </c>
      <c r="J66" s="1">
        <v>10</v>
      </c>
      <c r="K66" s="1" t="str">
        <v xml:space="preserve">Guangzhou </v>
      </c>
      <c r="L66" s="1">
        <v>10</v>
      </c>
      <c r="M66" s="1" t="str">
        <v xml:space="preserve">N) </v>
      </c>
      <c r="N66" s="1" t="str">
        <v xml:space="preserve">CN) </v>
      </c>
      <c r="O66" s="1" t="str">
        <v>CN</v>
      </c>
      <c r="P66" s="1" t="str">
        <v>Guangzhou (CN)</v>
      </c>
      <c r="Q66" s="1" t="str">
        <v>CN)</v>
      </c>
      <c r="R66" s="1" t="str">
        <v>CN)</v>
      </c>
      <c r="S66" s="1" t="str">
        <v>CN</v>
      </c>
    </row>
    <row r="67" spans="1:19" hidden="1" x14ac:dyDescent="0.25">
      <c r="A67" s="1" t="s">
        <v>115</v>
      </c>
      <c r="B67" s="1" t="s">
        <v>9</v>
      </c>
      <c r="C67" s="1">
        <v>309</v>
      </c>
      <c r="D67" s="1">
        <v>1014</v>
      </c>
      <c r="E67" s="1">
        <v>56</v>
      </c>
      <c r="F67" s="1">
        <v>2000</v>
      </c>
      <c r="G67" s="1" t="s">
        <v>39</v>
      </c>
      <c r="H67" s="1" t="s">
        <v>60</v>
      </c>
      <c r="I67" s="1">
        <v>11</v>
      </c>
      <c r="J67" s="1">
        <v>6</v>
      </c>
      <c r="K67" s="1" t="str">
        <v xml:space="preserve">Dubai </v>
      </c>
      <c r="L67" s="1">
        <v>6</v>
      </c>
      <c r="M67" s="1" t="str">
        <v xml:space="preserve">E) </v>
      </c>
      <c r="N67" s="1" t="str">
        <v xml:space="preserve">AE) </v>
      </c>
      <c r="O67" s="1" t="str">
        <v>AE</v>
      </c>
      <c r="P67" s="1" t="str">
        <v>Dubai (AE)</v>
      </c>
      <c r="Q67" s="1" t="str">
        <v>AE)</v>
      </c>
      <c r="R67" s="1" t="str">
        <v>AE)</v>
      </c>
      <c r="S67" s="1" t="str">
        <v>AE</v>
      </c>
    </row>
    <row r="68" spans="1:19" hidden="1" x14ac:dyDescent="0.25">
      <c r="A68" s="1" t="s">
        <v>116</v>
      </c>
      <c r="B68" s="1" t="s">
        <v>117</v>
      </c>
      <c r="C68" s="1">
        <v>307.89999999999998</v>
      </c>
      <c r="D68" s="1">
        <v>1010</v>
      </c>
      <c r="E68" s="1">
        <v>68</v>
      </c>
      <c r="F68" s="1">
        <v>2014</v>
      </c>
      <c r="G68" s="1" t="s">
        <v>39</v>
      </c>
      <c r="H68" s="1" t="s">
        <v>40</v>
      </c>
      <c r="I68" s="1">
        <v>12</v>
      </c>
      <c r="J68" s="1">
        <v>7</v>
      </c>
      <c r="K68" s="1" t="str">
        <v xml:space="preserve">Riyadh </v>
      </c>
      <c r="L68" s="1">
        <v>7</v>
      </c>
      <c r="M68" s="1" t="str">
        <v xml:space="preserve">A) </v>
      </c>
      <c r="N68" s="1" t="str">
        <v xml:space="preserve">SA) </v>
      </c>
      <c r="O68" s="1" t="str">
        <v>SA</v>
      </c>
      <c r="P68" s="1" t="str">
        <v>Riyadh (SA)</v>
      </c>
      <c r="Q68" s="1" t="str">
        <v>SA)</v>
      </c>
      <c r="R68" s="1" t="str">
        <v>SA)</v>
      </c>
      <c r="S68" s="1" t="str">
        <v>SA</v>
      </c>
    </row>
    <row r="69" spans="1:19" hidden="1" x14ac:dyDescent="0.25">
      <c r="A69" s="1" t="s">
        <v>118</v>
      </c>
      <c r="B69" s="1" t="s">
        <v>32</v>
      </c>
      <c r="C69" s="1">
        <v>306.89999999999998</v>
      </c>
      <c r="D69" s="1">
        <v>1007</v>
      </c>
      <c r="E69" s="1">
        <v>60</v>
      </c>
      <c r="F69" s="1">
        <v>1989</v>
      </c>
      <c r="G69" s="1" t="s">
        <v>17</v>
      </c>
      <c r="H69" s="1" t="s">
        <v>18</v>
      </c>
      <c r="I69" s="1">
        <v>13</v>
      </c>
      <c r="J69" s="1">
        <v>8</v>
      </c>
      <c r="K69" s="1" t="str">
        <v xml:space="preserve">Chicago </v>
      </c>
      <c r="L69" s="1">
        <v>8</v>
      </c>
      <c r="M69" s="1" t="str">
        <v xml:space="preserve">S) </v>
      </c>
      <c r="N69" s="1" t="str">
        <v xml:space="preserve">US) </v>
      </c>
      <c r="O69" s="1" t="str">
        <v>US</v>
      </c>
      <c r="P69" s="1" t="str">
        <v>Chicago (US)</v>
      </c>
      <c r="Q69" s="1" t="str">
        <v>US)</v>
      </c>
      <c r="R69" s="1" t="str">
        <v>US)</v>
      </c>
      <c r="S69" s="1" t="str">
        <v>US</v>
      </c>
    </row>
    <row r="70" spans="1:19" hidden="1" x14ac:dyDescent="0.25">
      <c r="A70" s="1" t="s">
        <v>119</v>
      </c>
      <c r="B70" s="1" t="s">
        <v>9</v>
      </c>
      <c r="C70" s="1">
        <v>306.39999999999998</v>
      </c>
      <c r="D70" s="1">
        <v>1005</v>
      </c>
      <c r="E70" s="1">
        <v>73</v>
      </c>
      <c r="F70" s="1">
        <v>2013</v>
      </c>
      <c r="G70" s="1" t="s">
        <v>39</v>
      </c>
      <c r="H70" s="1" t="s">
        <v>43</v>
      </c>
      <c r="I70" s="1">
        <v>11</v>
      </c>
      <c r="J70" s="1">
        <v>6</v>
      </c>
      <c r="K70" s="1" t="str">
        <v xml:space="preserve">Dubai </v>
      </c>
      <c r="L70" s="1">
        <v>6</v>
      </c>
      <c r="M70" s="1" t="str">
        <v xml:space="preserve">E) </v>
      </c>
      <c r="N70" s="1" t="str">
        <v xml:space="preserve">AE) </v>
      </c>
      <c r="O70" s="1" t="str">
        <v>AE</v>
      </c>
      <c r="P70" s="1" t="str">
        <v>Dubai (AE)</v>
      </c>
      <c r="Q70" s="1" t="str">
        <v>AE)</v>
      </c>
      <c r="R70" s="1" t="str">
        <v>AE)</v>
      </c>
      <c r="S70" s="1" t="str">
        <v>AE</v>
      </c>
    </row>
    <row r="71" spans="1:19" hidden="1" x14ac:dyDescent="0.25">
      <c r="A71" s="1" t="s">
        <v>120</v>
      </c>
      <c r="B71" s="1" t="s">
        <v>16</v>
      </c>
      <c r="C71" s="1">
        <v>306.39999999999998</v>
      </c>
      <c r="D71" s="1">
        <v>1005</v>
      </c>
      <c r="E71" s="1">
        <v>75</v>
      </c>
      <c r="F71" s="1">
        <v>2014</v>
      </c>
      <c r="G71" s="1" t="s">
        <v>10</v>
      </c>
      <c r="H71" s="1" t="s">
        <v>40</v>
      </c>
      <c r="I71" s="1">
        <v>19</v>
      </c>
      <c r="J71" s="1">
        <v>14</v>
      </c>
      <c r="K71" s="1" t="str">
        <v xml:space="preserve">New York City </v>
      </c>
      <c r="L71" s="1">
        <v>14</v>
      </c>
      <c r="M71" s="1" t="str">
        <v xml:space="preserve">S) </v>
      </c>
      <c r="N71" s="1" t="str">
        <v xml:space="preserve">US) </v>
      </c>
      <c r="O71" s="1" t="str">
        <v>US</v>
      </c>
      <c r="P71" s="1" t="str">
        <v>New York City (US)</v>
      </c>
      <c r="Q71" s="1" t="str">
        <v>US)</v>
      </c>
      <c r="R71" s="1" t="str">
        <v>US)</v>
      </c>
      <c r="S71" s="1" t="str">
        <v>US</v>
      </c>
    </row>
    <row r="72" spans="1:19" hidden="1" x14ac:dyDescent="0.25">
      <c r="A72" s="1" t="s">
        <v>121</v>
      </c>
      <c r="B72" s="1" t="s">
        <v>35</v>
      </c>
      <c r="C72" s="1">
        <v>306</v>
      </c>
      <c r="D72" s="1">
        <v>1004</v>
      </c>
      <c r="E72" s="1">
        <v>85</v>
      </c>
      <c r="F72" s="1">
        <v>2013</v>
      </c>
      <c r="G72" s="1" t="s">
        <v>39</v>
      </c>
      <c r="H72" s="1" t="s">
        <v>43</v>
      </c>
      <c r="I72" s="1">
        <v>14</v>
      </c>
      <c r="J72" s="1">
        <v>9</v>
      </c>
      <c r="K72" s="1" t="str">
        <v xml:space="preserve">Shenzhen </v>
      </c>
      <c r="L72" s="1">
        <v>9</v>
      </c>
      <c r="M72" s="1" t="str">
        <v xml:space="preserve">N) </v>
      </c>
      <c r="N72" s="1" t="str">
        <v xml:space="preserve">CN) </v>
      </c>
      <c r="O72" s="1" t="str">
        <v>CN</v>
      </c>
      <c r="P72" s="1" t="str">
        <v>Shenzhen (CN)</v>
      </c>
      <c r="Q72" s="1" t="str">
        <v>CN)</v>
      </c>
      <c r="R72" s="1" t="str">
        <v>CN)</v>
      </c>
      <c r="S72" s="1" t="str">
        <v>CN</v>
      </c>
    </row>
    <row r="73" spans="1:19" hidden="1" x14ac:dyDescent="0.25">
      <c r="A73" s="1" t="s">
        <v>122</v>
      </c>
      <c r="B73" s="1" t="s">
        <v>123</v>
      </c>
      <c r="C73" s="1">
        <v>306</v>
      </c>
      <c r="D73" s="1">
        <v>1004</v>
      </c>
      <c r="E73" s="1">
        <v>73</v>
      </c>
      <c r="F73" s="1">
        <v>2013</v>
      </c>
      <c r="G73" s="1" t="s">
        <v>17</v>
      </c>
      <c r="H73" s="1" t="s">
        <v>124</v>
      </c>
      <c r="I73" s="1">
        <v>12</v>
      </c>
      <c r="J73" s="1">
        <v>7</v>
      </c>
      <c r="K73" s="1" t="str">
        <v xml:space="preserve">London </v>
      </c>
      <c r="L73" s="1">
        <v>7</v>
      </c>
      <c r="M73" s="1" t="str">
        <v xml:space="preserve">B) </v>
      </c>
      <c r="N73" s="1" t="str">
        <v xml:space="preserve">GB) </v>
      </c>
      <c r="O73" s="1" t="str">
        <v>GB</v>
      </c>
      <c r="P73" s="1" t="str">
        <v>London (GB)</v>
      </c>
      <c r="Q73" s="1" t="str">
        <v>GB)</v>
      </c>
      <c r="R73" s="1" t="str">
        <v>GB)</v>
      </c>
      <c r="S73" s="1" t="str">
        <v>GB</v>
      </c>
    </row>
    <row r="74" spans="1:19" hidden="1" x14ac:dyDescent="0.25">
      <c r="A74" s="1" t="s">
        <v>125</v>
      </c>
      <c r="B74" s="1" t="s">
        <v>126</v>
      </c>
      <c r="C74" s="1">
        <v>305.39999999999998</v>
      </c>
      <c r="D74" s="1">
        <v>1002</v>
      </c>
      <c r="E74" s="1">
        <v>75</v>
      </c>
      <c r="F74" s="1">
        <v>1982</v>
      </c>
      <c r="G74" s="1" t="s">
        <v>17</v>
      </c>
      <c r="H74" s="1" t="s">
        <v>18</v>
      </c>
      <c r="I74" s="1">
        <v>13</v>
      </c>
      <c r="J74" s="1">
        <v>8</v>
      </c>
      <c r="K74" s="1" t="str">
        <v xml:space="preserve">Houston </v>
      </c>
      <c r="L74" s="1">
        <v>8</v>
      </c>
      <c r="M74" s="1" t="str">
        <v xml:space="preserve">S) </v>
      </c>
      <c r="N74" s="1" t="str">
        <v xml:space="preserve">US) </v>
      </c>
      <c r="O74" s="1" t="str">
        <v>US</v>
      </c>
      <c r="P74" s="1" t="str">
        <v>Houston (US)</v>
      </c>
      <c r="Q74" s="1" t="str">
        <v>US)</v>
      </c>
      <c r="R74" s="1" t="str">
        <v>US)</v>
      </c>
      <c r="S74" s="1" t="str">
        <v>US</v>
      </c>
    </row>
    <row r="75" spans="1:19" hidden="1" x14ac:dyDescent="0.25">
      <c r="A75" s="1" t="s">
        <v>127</v>
      </c>
      <c r="B75" s="1" t="s">
        <v>51</v>
      </c>
      <c r="C75" s="1">
        <v>305.3</v>
      </c>
      <c r="D75" s="1">
        <v>1002</v>
      </c>
      <c r="E75" s="1">
        <v>80</v>
      </c>
      <c r="F75" s="1">
        <v>2011</v>
      </c>
      <c r="G75" s="1" t="s">
        <v>39</v>
      </c>
      <c r="H75" s="1" t="s">
        <v>43</v>
      </c>
      <c r="I75" s="1">
        <v>15</v>
      </c>
      <c r="J75" s="1">
        <v>10</v>
      </c>
      <c r="K75" s="1" t="str">
        <v xml:space="preserve">Abu Dhabi </v>
      </c>
      <c r="L75" s="1">
        <v>10</v>
      </c>
      <c r="M75" s="1" t="str">
        <v xml:space="preserve">E) </v>
      </c>
      <c r="N75" s="1" t="str">
        <v xml:space="preserve">AE) </v>
      </c>
      <c r="O75" s="1" t="str">
        <v>AE</v>
      </c>
      <c r="P75" s="1" t="str">
        <v>Abu Dhabi (AE)</v>
      </c>
      <c r="Q75" s="1" t="str">
        <v>AE)</v>
      </c>
      <c r="R75" s="1" t="str">
        <v>AE)</v>
      </c>
      <c r="S75" s="1" t="str">
        <v>AE</v>
      </c>
    </row>
    <row r="76" spans="1:19" hidden="1" x14ac:dyDescent="0.25">
      <c r="A76" s="1" t="s">
        <v>128</v>
      </c>
      <c r="B76" s="1" t="s">
        <v>129</v>
      </c>
      <c r="C76" s="1">
        <v>305</v>
      </c>
      <c r="D76" s="1">
        <v>1001</v>
      </c>
      <c r="E76" s="1">
        <v>68</v>
      </c>
      <c r="F76" s="1">
        <v>2011</v>
      </c>
      <c r="G76" s="1" t="s">
        <v>17</v>
      </c>
      <c r="H76" s="1" t="s">
        <v>124</v>
      </c>
      <c r="I76" s="1">
        <v>13</v>
      </c>
      <c r="J76" s="1">
        <v>8</v>
      </c>
      <c r="K76" s="1" t="str">
        <v xml:space="preserve">Incheon </v>
      </c>
      <c r="L76" s="1">
        <v>8</v>
      </c>
      <c r="M76" s="1" t="str">
        <v xml:space="preserve">R) </v>
      </c>
      <c r="N76" s="1" t="str">
        <v xml:space="preserve">KR) </v>
      </c>
      <c r="O76" s="1" t="str">
        <v>KR</v>
      </c>
      <c r="P76" s="1" t="str">
        <v>Incheon (KR)</v>
      </c>
      <c r="Q76" s="1" t="str">
        <v>KR)</v>
      </c>
      <c r="R76" s="1" t="str">
        <v>KR)</v>
      </c>
      <c r="S76" s="1" t="str">
        <v>KR</v>
      </c>
    </row>
    <row r="77" spans="1:19" hidden="1" x14ac:dyDescent="0.25">
      <c r="A77" s="1" t="s">
        <v>130</v>
      </c>
      <c r="B77" s="1" t="s">
        <v>131</v>
      </c>
      <c r="C77" s="1">
        <v>304</v>
      </c>
      <c r="D77" s="1">
        <v>997</v>
      </c>
      <c r="E77" s="1">
        <v>85</v>
      </c>
      <c r="F77" s="1">
        <v>1997</v>
      </c>
      <c r="G77" s="1" t="s">
        <v>39</v>
      </c>
      <c r="H77" s="1" t="s">
        <v>60</v>
      </c>
      <c r="I77" s="1">
        <v>13</v>
      </c>
      <c r="J77" s="1">
        <v>8</v>
      </c>
      <c r="K77" s="1" t="str">
        <v xml:space="preserve">Bangkok </v>
      </c>
      <c r="L77" s="1">
        <v>8</v>
      </c>
      <c r="M77" s="1" t="str">
        <v xml:space="preserve">H) </v>
      </c>
      <c r="N77" s="1" t="str">
        <v xml:space="preserve">TH) </v>
      </c>
      <c r="O77" s="1" t="str">
        <v>TH</v>
      </c>
      <c r="P77" s="1" t="str">
        <v>Bangkok (TH)</v>
      </c>
      <c r="Q77" s="1" t="str">
        <v>TH)</v>
      </c>
      <c r="R77" s="1" t="str">
        <v>TH)</v>
      </c>
      <c r="S77" s="1" t="str">
        <v>TH</v>
      </c>
    </row>
    <row r="78" spans="1:19" hidden="1" x14ac:dyDescent="0.25">
      <c r="A78" s="1" t="s">
        <v>132</v>
      </c>
      <c r="B78" s="1" t="s">
        <v>71</v>
      </c>
      <c r="C78" s="1">
        <v>303.8</v>
      </c>
      <c r="D78" s="1">
        <v>997</v>
      </c>
      <c r="E78" s="1">
        <v>68</v>
      </c>
      <c r="F78" s="1">
        <v>2014</v>
      </c>
      <c r="G78" s="1" t="s">
        <v>17</v>
      </c>
      <c r="H78" s="1" t="s">
        <v>60</v>
      </c>
      <c r="I78" s="1">
        <v>10</v>
      </c>
      <c r="J78" s="1">
        <v>5</v>
      </c>
      <c r="K78" s="1" t="str">
        <v xml:space="preserve">Wuxi </v>
      </c>
      <c r="L78" s="1">
        <v>5</v>
      </c>
      <c r="M78" s="1" t="str">
        <v xml:space="preserve">N) </v>
      </c>
      <c r="N78" s="1" t="str">
        <v xml:space="preserve">CN) </v>
      </c>
      <c r="O78" s="1" t="str">
        <v>CN</v>
      </c>
      <c r="P78" s="1" t="str">
        <v>Wuxi (CN)</v>
      </c>
      <c r="Q78" s="1" t="str">
        <v>CN)</v>
      </c>
      <c r="R78" s="1" t="str">
        <v>CN)</v>
      </c>
      <c r="S78" s="1" t="str">
        <v>CN</v>
      </c>
    </row>
    <row r="79" spans="1:19" hidden="1" x14ac:dyDescent="0.25">
      <c r="A79" s="1" t="s">
        <v>133</v>
      </c>
      <c r="B79" s="1" t="s">
        <v>32</v>
      </c>
      <c r="C79" s="1">
        <v>303.3</v>
      </c>
      <c r="D79" s="1">
        <v>995</v>
      </c>
      <c r="E79" s="1">
        <v>64</v>
      </c>
      <c r="F79" s="1">
        <v>1990</v>
      </c>
      <c r="G79" s="1" t="s">
        <v>39</v>
      </c>
      <c r="H79" s="1" t="s">
        <v>18</v>
      </c>
      <c r="I79" s="1">
        <v>13</v>
      </c>
      <c r="J79" s="1">
        <v>8</v>
      </c>
      <c r="K79" s="1" t="str">
        <v xml:space="preserve">Chicago </v>
      </c>
      <c r="L79" s="1">
        <v>8</v>
      </c>
      <c r="M79" s="1" t="str">
        <v xml:space="preserve">S) </v>
      </c>
      <c r="N79" s="1" t="str">
        <v xml:space="preserve">US) </v>
      </c>
      <c r="O79" s="1" t="str">
        <v>US</v>
      </c>
      <c r="P79" s="1" t="str">
        <v>Chicago (US)</v>
      </c>
      <c r="Q79" s="1" t="str">
        <v>US)</v>
      </c>
      <c r="R79" s="1" t="str">
        <v>US)</v>
      </c>
      <c r="S79" s="1" t="str">
        <v>US</v>
      </c>
    </row>
    <row r="80" spans="1:19" hidden="1" x14ac:dyDescent="0.25">
      <c r="A80" s="1" t="s">
        <v>134</v>
      </c>
      <c r="B80" s="1" t="s">
        <v>35</v>
      </c>
      <c r="C80" s="1">
        <v>303</v>
      </c>
      <c r="D80" s="1">
        <v>994</v>
      </c>
      <c r="E80" s="1">
        <v>61</v>
      </c>
      <c r="F80" s="1">
        <v>2014</v>
      </c>
      <c r="G80" s="1" t="s">
        <v>17</v>
      </c>
      <c r="H80" s="1" t="s">
        <v>23</v>
      </c>
      <c r="I80" s="1">
        <v>14</v>
      </c>
      <c r="J80" s="1">
        <v>9</v>
      </c>
      <c r="K80" s="1" t="str">
        <v xml:space="preserve">Shenzhen </v>
      </c>
      <c r="L80" s="1">
        <v>9</v>
      </c>
      <c r="M80" s="1" t="str">
        <v xml:space="preserve">N) </v>
      </c>
      <c r="N80" s="1" t="str">
        <v xml:space="preserve">CN) </v>
      </c>
      <c r="O80" s="1" t="str">
        <v>CN</v>
      </c>
      <c r="P80" s="1" t="str">
        <v>Shenzhen (CN)</v>
      </c>
      <c r="Q80" s="1" t="str">
        <v>CN)</v>
      </c>
      <c r="R80" s="1" t="str">
        <v>CN)</v>
      </c>
      <c r="S80" s="1" t="str">
        <v>CN</v>
      </c>
    </row>
    <row r="81" spans="1:19" hidden="1" x14ac:dyDescent="0.25">
      <c r="A81" s="1" t="s">
        <v>135</v>
      </c>
      <c r="B81" s="1" t="s">
        <v>37</v>
      </c>
      <c r="C81" s="1">
        <v>302.7</v>
      </c>
      <c r="D81" s="1">
        <v>993</v>
      </c>
      <c r="E81" s="1">
        <v>64</v>
      </c>
      <c r="F81" s="1">
        <v>2012</v>
      </c>
      <c r="G81" s="1" t="s">
        <v>17</v>
      </c>
      <c r="H81" s="1" t="s">
        <v>18</v>
      </c>
      <c r="I81" s="1">
        <v>15</v>
      </c>
      <c r="J81" s="1">
        <v>10</v>
      </c>
      <c r="K81" s="1" t="str">
        <v xml:space="preserve">Guangzhou </v>
      </c>
      <c r="L81" s="1">
        <v>10</v>
      </c>
      <c r="M81" s="1" t="str">
        <v xml:space="preserve">N) </v>
      </c>
      <c r="N81" s="1" t="str">
        <v xml:space="preserve">CN) </v>
      </c>
      <c r="O81" s="1" t="str">
        <v>CN</v>
      </c>
      <c r="P81" s="1" t="str">
        <v>Guangzhou (CN)</v>
      </c>
      <c r="Q81" s="1" t="str">
        <v>CN)</v>
      </c>
      <c r="R81" s="1" t="str">
        <v>CN)</v>
      </c>
      <c r="S81" s="1" t="str">
        <v>CN</v>
      </c>
    </row>
    <row r="82" spans="1:19" hidden="1" x14ac:dyDescent="0.25">
      <c r="A82" s="1" t="s">
        <v>136</v>
      </c>
      <c r="B82" s="1" t="s">
        <v>126</v>
      </c>
      <c r="C82" s="1">
        <v>302.39999999999998</v>
      </c>
      <c r="D82" s="1">
        <v>992</v>
      </c>
      <c r="E82" s="1">
        <v>71</v>
      </c>
      <c r="F82" s="1">
        <v>1983</v>
      </c>
      <c r="G82" s="1" t="s">
        <v>33</v>
      </c>
      <c r="H82" s="1" t="s">
        <v>18</v>
      </c>
      <c r="I82" s="1">
        <v>13</v>
      </c>
      <c r="J82" s="1">
        <v>8</v>
      </c>
      <c r="K82" s="1" t="str">
        <v xml:space="preserve">Houston </v>
      </c>
      <c r="L82" s="1">
        <v>8</v>
      </c>
      <c r="M82" s="1" t="str">
        <v xml:space="preserve">S) </v>
      </c>
      <c r="N82" s="1" t="str">
        <v xml:space="preserve">US) </v>
      </c>
      <c r="O82" s="1" t="str">
        <v>US</v>
      </c>
      <c r="P82" s="1" t="str">
        <v>Houston (US)</v>
      </c>
      <c r="Q82" s="1" t="str">
        <v>US)</v>
      </c>
      <c r="R82" s="1" t="str">
        <v>US)</v>
      </c>
      <c r="S82" s="1" t="str">
        <v>US</v>
      </c>
    </row>
    <row r="83" spans="1:19" hidden="1" x14ac:dyDescent="0.25">
      <c r="A83" s="1" t="s">
        <v>137</v>
      </c>
      <c r="B83" s="1" t="s">
        <v>117</v>
      </c>
      <c r="C83" s="1">
        <v>302.3</v>
      </c>
      <c r="D83" s="1">
        <v>992</v>
      </c>
      <c r="E83" s="1">
        <v>41</v>
      </c>
      <c r="F83" s="1">
        <v>2002</v>
      </c>
      <c r="G83" s="1" t="s">
        <v>10</v>
      </c>
      <c r="H83" s="1" t="s">
        <v>124</v>
      </c>
      <c r="I83" s="1">
        <v>12</v>
      </c>
      <c r="J83" s="1">
        <v>7</v>
      </c>
      <c r="K83" s="1" t="str">
        <v xml:space="preserve">Riyadh </v>
      </c>
      <c r="L83" s="1">
        <v>7</v>
      </c>
      <c r="M83" s="1" t="str">
        <v xml:space="preserve">A) </v>
      </c>
      <c r="N83" s="1" t="str">
        <v xml:space="preserve">SA) </v>
      </c>
      <c r="O83" s="1" t="str">
        <v>SA</v>
      </c>
      <c r="P83" s="1" t="str">
        <v>Riyadh (SA)</v>
      </c>
      <c r="Q83" s="1" t="str">
        <v>SA)</v>
      </c>
      <c r="R83" s="1" t="str">
        <v>SA)</v>
      </c>
      <c r="S83" s="1" t="str">
        <v>SA</v>
      </c>
    </row>
    <row r="84" spans="1:19" hidden="1" x14ac:dyDescent="0.25">
      <c r="A84" s="1" t="s">
        <v>138</v>
      </c>
      <c r="B84" s="1" t="s">
        <v>9</v>
      </c>
      <c r="C84" s="1">
        <v>302.2</v>
      </c>
      <c r="D84" s="1">
        <v>991</v>
      </c>
      <c r="E84" s="1">
        <v>63</v>
      </c>
      <c r="F84" s="1">
        <v>2008</v>
      </c>
      <c r="G84" s="1" t="s">
        <v>39</v>
      </c>
      <c r="H84" s="1" t="s">
        <v>40</v>
      </c>
      <c r="I84" s="1">
        <v>11</v>
      </c>
      <c r="J84" s="1">
        <v>6</v>
      </c>
      <c r="K84" s="1" t="str">
        <v xml:space="preserve">Dubai </v>
      </c>
      <c r="L84" s="1">
        <v>6</v>
      </c>
      <c r="M84" s="1" t="str">
        <v xml:space="preserve">E) </v>
      </c>
      <c r="N84" s="1" t="str">
        <v xml:space="preserve">AE) </v>
      </c>
      <c r="O84" s="1" t="str">
        <v>AE</v>
      </c>
      <c r="P84" s="1" t="str">
        <v>Dubai (AE)</v>
      </c>
      <c r="Q84" s="1" t="str">
        <v>AE)</v>
      </c>
      <c r="R84" s="1" t="str">
        <v>AE)</v>
      </c>
      <c r="S84" s="1" t="str">
        <v>AE</v>
      </c>
    </row>
    <row r="85" spans="1:19" hidden="1" x14ac:dyDescent="0.25">
      <c r="A85" s="1" t="s">
        <v>139</v>
      </c>
      <c r="B85" s="1" t="s">
        <v>76</v>
      </c>
      <c r="C85" s="1">
        <v>301.8</v>
      </c>
      <c r="D85" s="1">
        <v>990</v>
      </c>
      <c r="E85" s="1">
        <v>76</v>
      </c>
      <c r="F85" s="1">
        <v>2010</v>
      </c>
      <c r="G85" s="1" t="s">
        <v>39</v>
      </c>
      <c r="H85" s="1" t="s">
        <v>43</v>
      </c>
      <c r="I85" s="1">
        <v>12</v>
      </c>
      <c r="J85" s="1">
        <v>7</v>
      </c>
      <c r="K85" s="1" t="str">
        <v xml:space="preserve">Moscow </v>
      </c>
      <c r="L85" s="1">
        <v>7</v>
      </c>
      <c r="M85" s="1" t="str">
        <v xml:space="preserve">U) </v>
      </c>
      <c r="N85" s="1" t="str">
        <v xml:space="preserve">RU) </v>
      </c>
      <c r="O85" s="1" t="str">
        <v>RU</v>
      </c>
      <c r="P85" s="1" t="str">
        <v>Moscow (RU)</v>
      </c>
      <c r="Q85" s="1" t="str">
        <v>RU)</v>
      </c>
      <c r="R85" s="1" t="str">
        <v>RU)</v>
      </c>
      <c r="S85" s="1" t="str">
        <v>RU</v>
      </c>
    </row>
    <row r="86" spans="1:19" hidden="1" x14ac:dyDescent="0.25">
      <c r="A86" s="1" t="s">
        <v>140</v>
      </c>
      <c r="B86" s="1" t="s">
        <v>141</v>
      </c>
      <c r="C86" s="1">
        <v>300</v>
      </c>
      <c r="D86" s="1">
        <v>984</v>
      </c>
      <c r="E86" s="1">
        <v>80</v>
      </c>
      <c r="F86" s="1">
        <v>2011</v>
      </c>
      <c r="G86" s="1" t="s">
        <v>39</v>
      </c>
      <c r="H86" s="1" t="s">
        <v>43</v>
      </c>
      <c r="I86" s="1">
        <v>11</v>
      </c>
      <c r="J86" s="1">
        <v>6</v>
      </c>
      <c r="K86" s="1" t="str">
        <v xml:space="preserve">Busan </v>
      </c>
      <c r="L86" s="1">
        <v>6</v>
      </c>
      <c r="M86" s="1" t="str">
        <v xml:space="preserve">R) </v>
      </c>
      <c r="N86" s="1" t="str">
        <v xml:space="preserve">KR) </v>
      </c>
      <c r="O86" s="1" t="str">
        <v>KR</v>
      </c>
      <c r="P86" s="1" t="str">
        <v>Busan (KR)</v>
      </c>
      <c r="Q86" s="1" t="str">
        <v>KR)</v>
      </c>
      <c r="R86" s="1" t="str">
        <v>KR)</v>
      </c>
      <c r="S86" s="1" t="str">
        <v>KR</v>
      </c>
    </row>
    <row r="87" spans="1:19" hidden="1" x14ac:dyDescent="0.25">
      <c r="A87" s="1" t="s">
        <v>142</v>
      </c>
      <c r="B87" s="1" t="s">
        <v>143</v>
      </c>
      <c r="C87" s="1">
        <v>300</v>
      </c>
      <c r="D87" s="1">
        <v>984</v>
      </c>
      <c r="E87" s="1">
        <v>62</v>
      </c>
      <c r="F87" s="1">
        <v>2014</v>
      </c>
      <c r="G87" s="1" t="s">
        <v>39</v>
      </c>
      <c r="H87" s="1" t="s">
        <v>18</v>
      </c>
      <c r="I87" s="1">
        <v>14</v>
      </c>
      <c r="J87" s="1">
        <v>9</v>
      </c>
      <c r="K87" s="1" t="str">
        <v xml:space="preserve">Santiago </v>
      </c>
      <c r="L87" s="1">
        <v>9</v>
      </c>
      <c r="M87" s="1" t="str">
        <v xml:space="preserve">L) </v>
      </c>
      <c r="N87" s="1" t="str">
        <v xml:space="preserve">CL) </v>
      </c>
      <c r="O87" s="1" t="str">
        <v>CL</v>
      </c>
      <c r="P87" s="1" t="str">
        <v>Santiago (CL)</v>
      </c>
      <c r="Q87" s="1" t="str">
        <v>CL)</v>
      </c>
      <c r="R87" s="1" t="str">
        <v>CL)</v>
      </c>
      <c r="S87" s="1" t="str">
        <v>CL</v>
      </c>
    </row>
    <row r="88" spans="1:19" hidden="1" x14ac:dyDescent="0.25">
      <c r="A88" s="1" t="s">
        <v>144</v>
      </c>
      <c r="B88" s="1" t="s">
        <v>145</v>
      </c>
      <c r="C88" s="1">
        <v>300</v>
      </c>
      <c r="D88" s="1">
        <v>984</v>
      </c>
      <c r="E88" s="1">
        <v>60</v>
      </c>
      <c r="F88" s="1">
        <v>2014</v>
      </c>
      <c r="G88" s="1" t="s">
        <v>33</v>
      </c>
      <c r="H88" s="1" t="s">
        <v>146</v>
      </c>
      <c r="I88" s="1">
        <v>11</v>
      </c>
      <c r="J88" s="1">
        <v>6</v>
      </c>
      <c r="K88" s="1" t="str">
        <v xml:space="preserve">Osaka </v>
      </c>
      <c r="L88" s="1">
        <v>6</v>
      </c>
      <c r="M88" s="1" t="str">
        <v xml:space="preserve">P) </v>
      </c>
      <c r="N88" s="1" t="str">
        <v xml:space="preserve">JP) </v>
      </c>
      <c r="O88" s="1" t="str">
        <v>JP</v>
      </c>
      <c r="P88" s="1" t="str">
        <v>Osaka (JP)</v>
      </c>
      <c r="Q88" s="1" t="str">
        <v>JP)</v>
      </c>
      <c r="R88" s="1" t="str">
        <v>JP)</v>
      </c>
      <c r="S88" s="1" t="str">
        <v>JP</v>
      </c>
    </row>
    <row r="89" spans="1:19" hidden="1" x14ac:dyDescent="0.25">
      <c r="A89" s="1" t="s">
        <v>147</v>
      </c>
      <c r="B89" s="1" t="s">
        <v>45</v>
      </c>
      <c r="C89" s="1">
        <v>300</v>
      </c>
      <c r="D89" s="1">
        <v>984</v>
      </c>
      <c r="E89" s="1">
        <v>60</v>
      </c>
      <c r="F89" s="1">
        <v>2009</v>
      </c>
      <c r="G89" s="1" t="s">
        <v>39</v>
      </c>
      <c r="H89" s="1" t="s">
        <v>18</v>
      </c>
      <c r="I89" s="1">
        <v>17</v>
      </c>
      <c r="J89" s="1">
        <v>12</v>
      </c>
      <c r="K89" s="1" t="str">
        <v xml:space="preserve">Kuwait City </v>
      </c>
      <c r="L89" s="1">
        <v>12</v>
      </c>
      <c r="M89" s="1" t="str">
        <v xml:space="preserve">W) </v>
      </c>
      <c r="N89" s="1" t="str">
        <v xml:space="preserve">KW) </v>
      </c>
      <c r="O89" s="1" t="str">
        <v>KW</v>
      </c>
      <c r="P89" s="1" t="str">
        <v>Kuwait City (KW)</v>
      </c>
      <c r="Q89" s="1" t="str">
        <v>KW)</v>
      </c>
      <c r="R89" s="1" t="str">
        <v>KW)</v>
      </c>
      <c r="S89" s="1" t="str">
        <v>KW</v>
      </c>
    </row>
    <row r="90" spans="1:19" hidden="1" x14ac:dyDescent="0.25">
      <c r="A90" s="1" t="s">
        <v>148</v>
      </c>
      <c r="B90" s="1" t="s">
        <v>149</v>
      </c>
      <c r="C90" s="1">
        <v>300</v>
      </c>
      <c r="D90" s="1">
        <v>984</v>
      </c>
      <c r="E90" s="1">
        <v>36</v>
      </c>
      <c r="F90" s="1">
        <v>2007</v>
      </c>
      <c r="G90" s="1" t="s">
        <v>17</v>
      </c>
      <c r="H90" s="1" t="s">
        <v>23</v>
      </c>
      <c r="I90" s="1">
        <v>10</v>
      </c>
      <c r="J90" s="1">
        <v>5</v>
      </c>
      <c r="K90" s="1" t="str">
        <v xml:space="preserve">Doha </v>
      </c>
      <c r="L90" s="1">
        <v>5</v>
      </c>
      <c r="M90" s="1" t="str">
        <v xml:space="preserve">A) </v>
      </c>
      <c r="N90" s="1" t="str">
        <v xml:space="preserve">QA) </v>
      </c>
      <c r="O90" s="1" t="str">
        <v>QA</v>
      </c>
      <c r="P90" s="1" t="str">
        <v>Doha (QA)</v>
      </c>
      <c r="Q90" s="1" t="str">
        <v>QA)</v>
      </c>
      <c r="R90" s="1" t="str">
        <v>QA)</v>
      </c>
      <c r="S90" s="1" t="str">
        <v>QA</v>
      </c>
    </row>
    <row r="91" spans="1:19" hidden="1" x14ac:dyDescent="0.25">
      <c r="A91" s="1" t="s">
        <v>150</v>
      </c>
      <c r="B91" s="1" t="s">
        <v>151</v>
      </c>
      <c r="C91" s="1">
        <v>298.10000000000002</v>
      </c>
      <c r="D91" s="1">
        <v>978</v>
      </c>
      <c r="E91" s="1">
        <v>72</v>
      </c>
      <c r="F91" s="1">
        <v>1975</v>
      </c>
      <c r="G91" s="1" t="s">
        <v>33</v>
      </c>
      <c r="H91" s="1" t="s">
        <v>18</v>
      </c>
      <c r="I91" s="1">
        <v>13</v>
      </c>
      <c r="J91" s="1">
        <v>8</v>
      </c>
      <c r="K91" s="1" t="str">
        <v xml:space="preserve">Toronto </v>
      </c>
      <c r="L91" s="1">
        <v>8</v>
      </c>
      <c r="M91" s="1" t="str">
        <v xml:space="preserve">A) </v>
      </c>
      <c r="N91" s="1" t="str">
        <v xml:space="preserve">CA) </v>
      </c>
      <c r="O91" s="1" t="str">
        <v>CA</v>
      </c>
      <c r="P91" s="1" t="str">
        <v>Toronto (CA)</v>
      </c>
      <c r="Q91" s="1" t="str">
        <v>CA)</v>
      </c>
      <c r="R91" s="1" t="str">
        <v>CA)</v>
      </c>
      <c r="S91" s="1" t="str">
        <v>CA</v>
      </c>
    </row>
    <row r="92" spans="1:19" hidden="1" x14ac:dyDescent="0.25">
      <c r="A92" s="1" t="s">
        <v>152</v>
      </c>
      <c r="B92" s="1" t="s">
        <v>25</v>
      </c>
      <c r="C92" s="1">
        <v>298.10000000000002</v>
      </c>
      <c r="D92" s="1">
        <v>978</v>
      </c>
      <c r="E92" s="1">
        <v>68</v>
      </c>
      <c r="F92" s="1">
        <v>2008</v>
      </c>
      <c r="G92" s="1" t="s">
        <v>39</v>
      </c>
      <c r="H92" s="1" t="s">
        <v>18</v>
      </c>
      <c r="I92" s="1">
        <v>15</v>
      </c>
      <c r="J92" s="1">
        <v>10</v>
      </c>
      <c r="K92" s="1" t="str">
        <v xml:space="preserve">Hong Kong </v>
      </c>
      <c r="L92" s="1">
        <v>10</v>
      </c>
      <c r="M92" s="1" t="str">
        <v xml:space="preserve">N) </v>
      </c>
      <c r="N92" s="1" t="str">
        <v xml:space="preserve">CN) </v>
      </c>
      <c r="O92" s="1" t="str">
        <v>CN</v>
      </c>
      <c r="P92" s="1" t="str">
        <v>Hong Kong (CN)</v>
      </c>
      <c r="Q92" s="1" t="str">
        <v>CN)</v>
      </c>
      <c r="R92" s="1" t="str">
        <v>CN)</v>
      </c>
      <c r="S92" s="1" t="str">
        <v>CN</v>
      </c>
    </row>
    <row r="93" spans="1:19" hidden="1" x14ac:dyDescent="0.25">
      <c r="A93" s="1" t="s">
        <v>153</v>
      </c>
      <c r="B93" s="1" t="s">
        <v>16</v>
      </c>
      <c r="C93" s="1">
        <v>297.7</v>
      </c>
      <c r="D93" s="1">
        <v>977</v>
      </c>
      <c r="E93" s="1">
        <v>65</v>
      </c>
      <c r="F93" s="1">
        <v>2014</v>
      </c>
      <c r="G93" s="1" t="s">
        <v>17</v>
      </c>
      <c r="H93" s="1" t="s">
        <v>18</v>
      </c>
      <c r="I93" s="1">
        <v>19</v>
      </c>
      <c r="J93" s="1">
        <v>14</v>
      </c>
      <c r="K93" s="1" t="str">
        <v xml:space="preserve">New York City </v>
      </c>
      <c r="L93" s="1">
        <v>14</v>
      </c>
      <c r="M93" s="1" t="str">
        <v xml:space="preserve">S) </v>
      </c>
      <c r="N93" s="1" t="str">
        <v xml:space="preserve">US) </v>
      </c>
      <c r="O93" s="1" t="str">
        <v>US</v>
      </c>
      <c r="P93" s="1" t="str">
        <v>New York City (US)</v>
      </c>
      <c r="Q93" s="1" t="str">
        <v>US)</v>
      </c>
      <c r="R93" s="1" t="str">
        <v>US)</v>
      </c>
      <c r="S93" s="1" t="str">
        <v>US</v>
      </c>
    </row>
    <row r="94" spans="1:19" hidden="1" x14ac:dyDescent="0.25">
      <c r="A94" s="1" t="s">
        <v>154</v>
      </c>
      <c r="B94" s="1" t="s">
        <v>155</v>
      </c>
      <c r="C94" s="1">
        <v>297.3</v>
      </c>
      <c r="D94" s="1">
        <v>975</v>
      </c>
      <c r="E94" s="1">
        <v>91</v>
      </c>
      <c r="F94" s="1">
        <v>2006</v>
      </c>
      <c r="G94" s="1" t="s">
        <v>39</v>
      </c>
      <c r="H94" s="1" t="s">
        <v>43</v>
      </c>
      <c r="I94" s="1">
        <v>15</v>
      </c>
      <c r="J94" s="1">
        <v>10</v>
      </c>
      <c r="K94" s="1" t="str">
        <v xml:space="preserve">Melbourne </v>
      </c>
      <c r="L94" s="1">
        <v>10</v>
      </c>
      <c r="M94" s="1" t="str">
        <v xml:space="preserve">U) </v>
      </c>
      <c r="N94" s="1" t="str">
        <v xml:space="preserve">AU) </v>
      </c>
      <c r="O94" s="1" t="str">
        <v>AU</v>
      </c>
      <c r="P94" s="1" t="str">
        <v>Melbourne (AU)</v>
      </c>
      <c r="Q94" s="1" t="str">
        <v>AU)</v>
      </c>
      <c r="R94" s="1" t="str">
        <v>AU)</v>
      </c>
      <c r="S94" s="1" t="str">
        <v>AU</v>
      </c>
    </row>
    <row r="95" spans="1:19" hidden="1" x14ac:dyDescent="0.25">
      <c r="A95" s="1" t="s">
        <v>156</v>
      </c>
      <c r="B95" s="1" t="s">
        <v>157</v>
      </c>
      <c r="C95" s="1">
        <v>296.7</v>
      </c>
      <c r="D95" s="1">
        <v>974</v>
      </c>
      <c r="E95" s="1">
        <v>57</v>
      </c>
      <c r="F95" s="1">
        <v>2008</v>
      </c>
      <c r="G95" s="1" t="s">
        <v>17</v>
      </c>
      <c r="H95" s="1" t="s">
        <v>18</v>
      </c>
      <c r="I95" s="1">
        <v>18</v>
      </c>
      <c r="J95" s="1">
        <v>13</v>
      </c>
      <c r="K95" s="1" t="str">
        <v xml:space="preserve">Philadelphia </v>
      </c>
      <c r="L95" s="1">
        <v>13</v>
      </c>
      <c r="M95" s="1" t="str">
        <v xml:space="preserve">S) </v>
      </c>
      <c r="N95" s="1" t="str">
        <v xml:space="preserve">US) </v>
      </c>
      <c r="O95" s="1" t="str">
        <v>US</v>
      </c>
      <c r="P95" s="1" t="str">
        <v>Philadelphia (US)</v>
      </c>
      <c r="Q95" s="1" t="str">
        <v>US)</v>
      </c>
      <c r="R95" s="1" t="str">
        <v>US)</v>
      </c>
      <c r="S95" s="1" t="str">
        <v>US</v>
      </c>
    </row>
    <row r="96" spans="1:19" hidden="1" x14ac:dyDescent="0.25">
      <c r="A96" s="1" t="s">
        <v>158</v>
      </c>
      <c r="B96" s="1" t="s">
        <v>159</v>
      </c>
      <c r="C96" s="1">
        <v>296.3</v>
      </c>
      <c r="D96" s="1">
        <v>972</v>
      </c>
      <c r="E96" s="1">
        <v>73</v>
      </c>
      <c r="F96" s="1">
        <v>1993</v>
      </c>
      <c r="G96" s="1" t="s">
        <v>33</v>
      </c>
      <c r="H96" s="1" t="s">
        <v>23</v>
      </c>
      <c r="I96" s="1">
        <v>14</v>
      </c>
      <c r="J96" s="1">
        <v>9</v>
      </c>
      <c r="K96" s="1" t="str">
        <v xml:space="preserve">Yokohama </v>
      </c>
      <c r="L96" s="1">
        <v>9</v>
      </c>
      <c r="M96" s="1" t="str">
        <v xml:space="preserve">P) </v>
      </c>
      <c r="N96" s="1" t="str">
        <v xml:space="preserve">JP) </v>
      </c>
      <c r="O96" s="1" t="str">
        <v>JP</v>
      </c>
      <c r="P96" s="1" t="str">
        <v>Yokohama (JP)</v>
      </c>
      <c r="Q96" s="1" t="str">
        <v>JP)</v>
      </c>
      <c r="R96" s="1" t="str">
        <v>JP)</v>
      </c>
      <c r="S96" s="1" t="str">
        <v>JP</v>
      </c>
    </row>
    <row r="97" spans="1:19" hidden="1" x14ac:dyDescent="0.25">
      <c r="A97" s="1" t="s">
        <v>160</v>
      </c>
      <c r="B97" s="1" t="s">
        <v>37</v>
      </c>
      <c r="C97" s="1">
        <v>296.2</v>
      </c>
      <c r="D97" s="1">
        <v>972</v>
      </c>
      <c r="E97" s="1">
        <v>66</v>
      </c>
      <c r="F97" s="1">
        <v>2014</v>
      </c>
      <c r="G97" s="1" t="s">
        <v>17</v>
      </c>
      <c r="H97" s="1" t="s">
        <v>124</v>
      </c>
      <c r="I97" s="1">
        <v>15</v>
      </c>
      <c r="J97" s="1">
        <v>10</v>
      </c>
      <c r="K97" s="1" t="str">
        <v xml:space="preserve">Guangzhou </v>
      </c>
      <c r="L97" s="1">
        <v>10</v>
      </c>
      <c r="M97" s="1" t="str">
        <v xml:space="preserve">N) </v>
      </c>
      <c r="N97" s="1" t="str">
        <v xml:space="preserve">CN) </v>
      </c>
      <c r="O97" s="1" t="str">
        <v>CN</v>
      </c>
      <c r="P97" s="1" t="str">
        <v>Guangzhou (CN)</v>
      </c>
      <c r="Q97" s="1" t="str">
        <v>CN)</v>
      </c>
      <c r="R97" s="1" t="str">
        <v>CN)</v>
      </c>
      <c r="S97" s="1" t="str">
        <v>CN</v>
      </c>
    </row>
    <row r="98" spans="1:19" hidden="1" x14ac:dyDescent="0.25">
      <c r="A98" s="1" t="s">
        <v>161</v>
      </c>
      <c r="B98" s="1" t="s">
        <v>9</v>
      </c>
      <c r="C98" s="1">
        <v>296</v>
      </c>
      <c r="D98" s="1">
        <v>971</v>
      </c>
      <c r="E98" s="1">
        <v>63</v>
      </c>
      <c r="F98" s="1">
        <v>2008</v>
      </c>
      <c r="G98" s="1" t="s">
        <v>39</v>
      </c>
      <c r="H98" s="1" t="s">
        <v>43</v>
      </c>
      <c r="I98" s="1">
        <v>11</v>
      </c>
      <c r="J98" s="1">
        <v>6</v>
      </c>
      <c r="K98" s="1" t="str">
        <v xml:space="preserve">Dubai </v>
      </c>
      <c r="L98" s="1">
        <v>6</v>
      </c>
      <c r="M98" s="1" t="str">
        <v xml:space="preserve">E) </v>
      </c>
      <c r="N98" s="1" t="str">
        <v xml:space="preserve">AE) </v>
      </c>
      <c r="O98" s="1" t="str">
        <v>AE</v>
      </c>
      <c r="P98" s="1" t="str">
        <v>Dubai (AE)</v>
      </c>
      <c r="Q98" s="1" t="str">
        <v>AE)</v>
      </c>
      <c r="R98" s="1" t="str">
        <v>AE)</v>
      </c>
      <c r="S98" s="1" t="str">
        <v>AE</v>
      </c>
    </row>
    <row r="99" spans="1:19" x14ac:dyDescent="0.25">
      <c r="A99" s="1" t="s">
        <v>162</v>
      </c>
      <c r="B99" s="1" t="s">
        <v>9</v>
      </c>
      <c r="C99" s="1">
        <v>294</v>
      </c>
      <c r="D99" s="1">
        <v>965</v>
      </c>
      <c r="E99" s="1">
        <v>66</v>
      </c>
      <c r="F99" s="1">
        <v>2011</v>
      </c>
      <c r="G99" s="1" t="s">
        <v>39</v>
      </c>
      <c r="H99" s="1" t="s">
        <v>60</v>
      </c>
      <c r="I99" s="1">
        <v>11</v>
      </c>
      <c r="J99" s="1">
        <v>6</v>
      </c>
      <c r="K99" s="1" t="str">
        <v xml:space="preserve">Dubai </v>
      </c>
      <c r="L99" s="1">
        <v>6</v>
      </c>
      <c r="M99" s="1" t="str">
        <v xml:space="preserve">E) </v>
      </c>
      <c r="N99" s="1" t="str">
        <v xml:space="preserve">AE) </v>
      </c>
      <c r="O99" s="1" t="str">
        <v>AE</v>
      </c>
      <c r="P99" s="1" t="str">
        <v>Dubai (AE)</v>
      </c>
      <c r="Q99" s="1" t="str">
        <v>AE)</v>
      </c>
      <c r="R99" s="1" t="str">
        <v>AE)</v>
      </c>
      <c r="S99" s="1" t="str">
        <v>AE</v>
      </c>
    </row>
    <row r="100" spans="1:19" x14ac:dyDescent="0.25">
      <c r="A100" s="1" t="s">
        <v>163</v>
      </c>
      <c r="B100" s="1" t="s">
        <v>32</v>
      </c>
      <c r="C100" s="1">
        <v>292.89999999999998</v>
      </c>
      <c r="D100" s="1">
        <v>961</v>
      </c>
      <c r="E100" s="1">
        <v>65</v>
      </c>
      <c r="F100" s="1">
        <v>1990</v>
      </c>
      <c r="G100" s="1" t="s">
        <v>39</v>
      </c>
      <c r="H100" s="1" t="s">
        <v>18</v>
      </c>
      <c r="I100" s="1">
        <v>13</v>
      </c>
      <c r="J100" s="1">
        <v>8</v>
      </c>
      <c r="K100" s="1" t="str">
        <v xml:space="preserve">Chicago </v>
      </c>
      <c r="L100" s="1">
        <v>8</v>
      </c>
      <c r="M100" s="1" t="str">
        <v xml:space="preserve">S) </v>
      </c>
      <c r="N100" s="1" t="str">
        <v xml:space="preserve">US) </v>
      </c>
      <c r="O100" s="1" t="str">
        <v>US</v>
      </c>
      <c r="P100" s="1" t="str">
        <v>Chicago (US)</v>
      </c>
      <c r="Q100" s="1" t="str">
        <v>US)</v>
      </c>
      <c r="R100" s="1" t="str">
        <v>US)</v>
      </c>
      <c r="S100" s="1" t="str">
        <v>US</v>
      </c>
    </row>
    <row r="101" spans="1:19" x14ac:dyDescent="0.25">
      <c r="A101" s="1" t="s">
        <v>164</v>
      </c>
      <c r="B101" s="1" t="s">
        <v>51</v>
      </c>
      <c r="C101" s="1">
        <v>292.2</v>
      </c>
      <c r="D101" s="1">
        <v>959</v>
      </c>
      <c r="E101" s="1">
        <v>74</v>
      </c>
      <c r="F101" s="1">
        <v>2010</v>
      </c>
      <c r="G101" s="1" t="s">
        <v>39</v>
      </c>
      <c r="H101" s="1" t="s">
        <v>69</v>
      </c>
      <c r="I101" s="1">
        <v>15</v>
      </c>
      <c r="J101" s="1">
        <v>10</v>
      </c>
      <c r="K101" s="1" t="str">
        <v xml:space="preserve">Abu Dhabi </v>
      </c>
      <c r="L101" s="1">
        <v>10</v>
      </c>
      <c r="M101" s="1" t="str">
        <v xml:space="preserve">E) </v>
      </c>
      <c r="N101" s="1" t="str">
        <v xml:space="preserve">AE) </v>
      </c>
      <c r="O101" s="1" t="str">
        <v>AE</v>
      </c>
      <c r="P101" s="1" t="str">
        <v>Abu Dhabi (AE)</v>
      </c>
      <c r="Q101" s="1" t="str">
        <v>AE)</v>
      </c>
      <c r="R101" s="1" t="str">
        <v>AE)</v>
      </c>
      <c r="S101" s="1" t="str">
        <v>AE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100building2</vt:lpstr>
      <vt:lpstr>100building2_magassag</vt:lpstr>
      <vt:lpstr>100building2_egyértékű</vt:lpstr>
      <vt:lpstr>100building2_use</vt:lpstr>
      <vt:lpstr>100building2_city_country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Marika</cp:lastModifiedBy>
  <dcterms:created xsi:type="dcterms:W3CDTF">2015-05-10T05:20:45Z</dcterms:created>
  <dcterms:modified xsi:type="dcterms:W3CDTF">2015-05-23T08:30:03Z</dcterms:modified>
</cp:coreProperties>
</file>